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TRANSPARENCIA 2024\AGOSTO\"/>
    </mc:Choice>
  </mc:AlternateContent>
  <xr:revisionPtr revIDLastSave="0" documentId="8_{B27E0794-E99E-4E39-A8DA-5D11C7182289}" xr6:coauthVersionLast="47" xr6:coauthVersionMax="47" xr10:uidLastSave="{00000000-0000-0000-0000-000000000000}"/>
  <bookViews>
    <workbookView xWindow="-120" yWindow="-120" windowWidth="29040" windowHeight="15720" xr2:uid="{978F2995-7DDB-41AD-A870-CCCAF5C9079B}"/>
  </bookViews>
  <sheets>
    <sheet name="ENERO-DICIEMBRE 2024" sheetId="1" r:id="rId1"/>
  </sheets>
  <externalReferences>
    <externalReference r:id="rId2"/>
    <externalReference r:id="rId3"/>
    <externalReference r:id="rId4"/>
  </externalReferences>
  <definedNames>
    <definedName name="_xlnm.Print_Area" localSheetId="0">'ENERO-DICIEMBRE 2024'!$A$1:$R$56</definedName>
    <definedName name="CATALOGO_DE_CUENTAS">'[3]CATALOGO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1" l="1"/>
  <c r="Q37" i="1"/>
  <c r="P37" i="1"/>
  <c r="O37" i="1"/>
  <c r="N37" i="1"/>
  <c r="M37" i="1"/>
  <c r="L37" i="1"/>
  <c r="K37" i="1"/>
  <c r="J37" i="1"/>
  <c r="I37" i="1"/>
  <c r="I35" i="1" s="1"/>
  <c r="H37" i="1"/>
  <c r="G37" i="1"/>
  <c r="F37" i="1" s="1"/>
  <c r="E37" i="1"/>
  <c r="D37" i="1"/>
  <c r="R36" i="1"/>
  <c r="R35" i="1" s="1"/>
  <c r="Q36" i="1"/>
  <c r="Q35" i="1" s="1"/>
  <c r="P36" i="1"/>
  <c r="P35" i="1" s="1"/>
  <c r="O36" i="1"/>
  <c r="O35" i="1" s="1"/>
  <c r="N36" i="1"/>
  <c r="M36" i="1"/>
  <c r="L36" i="1"/>
  <c r="K36" i="1"/>
  <c r="J36" i="1"/>
  <c r="I36" i="1"/>
  <c r="H36" i="1"/>
  <c r="F36" i="1" s="1"/>
  <c r="G36" i="1"/>
  <c r="E36" i="1"/>
  <c r="E35" i="1" s="1"/>
  <c r="D36" i="1"/>
  <c r="D35" i="1" s="1"/>
  <c r="N35" i="1"/>
  <c r="M35" i="1"/>
  <c r="L35" i="1"/>
  <c r="K35" i="1"/>
  <c r="J35" i="1"/>
  <c r="G35" i="1"/>
  <c r="R34" i="1"/>
  <c r="Q34" i="1"/>
  <c r="P34" i="1"/>
  <c r="O34" i="1"/>
  <c r="N34" i="1"/>
  <c r="M34" i="1"/>
  <c r="L34" i="1"/>
  <c r="L32" i="1" s="1"/>
  <c r="K34" i="1"/>
  <c r="K32" i="1" s="1"/>
  <c r="J34" i="1"/>
  <c r="I34" i="1"/>
  <c r="H34" i="1"/>
  <c r="G34" i="1"/>
  <c r="F34" i="1"/>
  <c r="E34" i="1"/>
  <c r="E32" i="1" s="1"/>
  <c r="D34" i="1"/>
  <c r="R33" i="1"/>
  <c r="Q33" i="1"/>
  <c r="P33" i="1"/>
  <c r="O33" i="1"/>
  <c r="N33" i="1"/>
  <c r="N32" i="1" s="1"/>
  <c r="M33" i="1"/>
  <c r="M32" i="1" s="1"/>
  <c r="L33" i="1"/>
  <c r="K33" i="1"/>
  <c r="J33" i="1"/>
  <c r="J32" i="1" s="1"/>
  <c r="I33" i="1"/>
  <c r="I32" i="1" s="1"/>
  <c r="H33" i="1"/>
  <c r="H32" i="1" s="1"/>
  <c r="G33" i="1"/>
  <c r="G32" i="1" s="1"/>
  <c r="E33" i="1"/>
  <c r="D33" i="1"/>
  <c r="R32" i="1"/>
  <c r="Q32" i="1"/>
  <c r="P32" i="1"/>
  <c r="O32" i="1"/>
  <c r="D32" i="1"/>
  <c r="R31" i="1"/>
  <c r="Q31" i="1"/>
  <c r="P31" i="1"/>
  <c r="O31" i="1"/>
  <c r="N31" i="1"/>
  <c r="M31" i="1"/>
  <c r="L31" i="1"/>
  <c r="K31" i="1"/>
  <c r="J31" i="1"/>
  <c r="F31" i="1" s="1"/>
  <c r="I31" i="1"/>
  <c r="H31" i="1"/>
  <c r="G31" i="1"/>
  <c r="E31" i="1"/>
  <c r="D31" i="1"/>
  <c r="R30" i="1"/>
  <c r="Q30" i="1"/>
  <c r="P30" i="1"/>
  <c r="O30" i="1"/>
  <c r="N30" i="1"/>
  <c r="M30" i="1"/>
  <c r="L30" i="1"/>
  <c r="K30" i="1"/>
  <c r="J30" i="1"/>
  <c r="I30" i="1"/>
  <c r="H30" i="1"/>
  <c r="G30" i="1"/>
  <c r="F30" i="1"/>
  <c r="E30" i="1"/>
  <c r="D30" i="1"/>
  <c r="R29" i="1"/>
  <c r="Q29" i="1"/>
  <c r="P29" i="1"/>
  <c r="O29" i="1"/>
  <c r="N29" i="1"/>
  <c r="M29" i="1"/>
  <c r="L29" i="1"/>
  <c r="K29" i="1"/>
  <c r="J29" i="1"/>
  <c r="I29" i="1"/>
  <c r="H29" i="1"/>
  <c r="G29" i="1"/>
  <c r="F29" i="1" s="1"/>
  <c r="E29" i="1"/>
  <c r="D29" i="1"/>
  <c r="R28" i="1"/>
  <c r="R24" i="1" s="1"/>
  <c r="Q28" i="1"/>
  <c r="Q24" i="1" s="1"/>
  <c r="P28" i="1"/>
  <c r="P24" i="1" s="1"/>
  <c r="O28" i="1"/>
  <c r="O24" i="1" s="1"/>
  <c r="N28" i="1"/>
  <c r="M28" i="1"/>
  <c r="L28" i="1"/>
  <c r="K28" i="1"/>
  <c r="J28" i="1"/>
  <c r="I28" i="1"/>
  <c r="H28" i="1"/>
  <c r="F28" i="1" s="1"/>
  <c r="G28" i="1"/>
  <c r="E28" i="1"/>
  <c r="D28" i="1"/>
  <c r="D24" i="1" s="1"/>
  <c r="R27" i="1"/>
  <c r="Q27" i="1"/>
  <c r="P27" i="1"/>
  <c r="O27" i="1"/>
  <c r="N27" i="1"/>
  <c r="M27" i="1"/>
  <c r="L27" i="1"/>
  <c r="K27" i="1"/>
  <c r="J27" i="1"/>
  <c r="F27" i="1" s="1"/>
  <c r="I27" i="1"/>
  <c r="H27" i="1"/>
  <c r="G27" i="1"/>
  <c r="E27" i="1"/>
  <c r="D27" i="1"/>
  <c r="R26" i="1"/>
  <c r="Q26" i="1"/>
  <c r="P26" i="1"/>
  <c r="O26" i="1"/>
  <c r="N26" i="1"/>
  <c r="M26" i="1"/>
  <c r="L26" i="1"/>
  <c r="L24" i="1" s="1"/>
  <c r="K26" i="1"/>
  <c r="K24" i="1" s="1"/>
  <c r="J26" i="1"/>
  <c r="I26" i="1"/>
  <c r="H26" i="1"/>
  <c r="G26" i="1"/>
  <c r="F26" i="1"/>
  <c r="E26" i="1"/>
  <c r="E24" i="1" s="1"/>
  <c r="D26" i="1"/>
  <c r="R25" i="1"/>
  <c r="Q25" i="1"/>
  <c r="P25" i="1"/>
  <c r="O25" i="1"/>
  <c r="N25" i="1"/>
  <c r="N24" i="1" s="1"/>
  <c r="M25" i="1"/>
  <c r="M24" i="1" s="1"/>
  <c r="L25" i="1"/>
  <c r="K25" i="1"/>
  <c r="J25" i="1"/>
  <c r="J24" i="1" s="1"/>
  <c r="I25" i="1"/>
  <c r="I24" i="1" s="1"/>
  <c r="H25" i="1"/>
  <c r="H24" i="1" s="1"/>
  <c r="G25" i="1"/>
  <c r="G24" i="1" s="1"/>
  <c r="E25" i="1"/>
  <c r="D25" i="1"/>
  <c r="R23" i="1"/>
  <c r="Q23" i="1"/>
  <c r="P23" i="1"/>
  <c r="O23" i="1"/>
  <c r="N23" i="1"/>
  <c r="M23" i="1"/>
  <c r="L23" i="1"/>
  <c r="K23" i="1"/>
  <c r="J23" i="1"/>
  <c r="F23" i="1" s="1"/>
  <c r="I23" i="1"/>
  <c r="H23" i="1"/>
  <c r="G23" i="1"/>
  <c r="E23" i="1"/>
  <c r="D23" i="1"/>
  <c r="R22" i="1"/>
  <c r="Q22" i="1"/>
  <c r="P22" i="1"/>
  <c r="O22" i="1"/>
  <c r="N22" i="1"/>
  <c r="M22" i="1"/>
  <c r="L22" i="1"/>
  <c r="K22" i="1"/>
  <c r="J22" i="1"/>
  <c r="I22" i="1"/>
  <c r="H22" i="1"/>
  <c r="G22" i="1"/>
  <c r="F22" i="1"/>
  <c r="E22" i="1"/>
  <c r="E14" i="1" s="1"/>
  <c r="D22" i="1"/>
  <c r="R21" i="1"/>
  <c r="Q21" i="1"/>
  <c r="P21" i="1"/>
  <c r="O21" i="1"/>
  <c r="N21" i="1"/>
  <c r="M21" i="1"/>
  <c r="L21" i="1"/>
  <c r="K21" i="1"/>
  <c r="J21" i="1"/>
  <c r="I21" i="1"/>
  <c r="H21" i="1"/>
  <c r="G21" i="1"/>
  <c r="F21" i="1" s="1"/>
  <c r="E21" i="1"/>
  <c r="D21" i="1"/>
  <c r="R20" i="1"/>
  <c r="Q20" i="1"/>
  <c r="P20" i="1"/>
  <c r="O20" i="1"/>
  <c r="N20" i="1"/>
  <c r="M20" i="1"/>
  <c r="L20" i="1"/>
  <c r="K20" i="1"/>
  <c r="J20" i="1"/>
  <c r="I20" i="1"/>
  <c r="H20" i="1"/>
  <c r="F20" i="1" s="1"/>
  <c r="G20" i="1"/>
  <c r="E20" i="1"/>
  <c r="D20" i="1"/>
  <c r="R19" i="1"/>
  <c r="Q19" i="1"/>
  <c r="P19" i="1"/>
  <c r="O19" i="1"/>
  <c r="N19" i="1"/>
  <c r="M19" i="1"/>
  <c r="L19" i="1"/>
  <c r="K19" i="1"/>
  <c r="J19" i="1"/>
  <c r="F19" i="1" s="1"/>
  <c r="I19" i="1"/>
  <c r="H19" i="1"/>
  <c r="G19" i="1"/>
  <c r="E19" i="1"/>
  <c r="D19" i="1"/>
  <c r="R18" i="1"/>
  <c r="Q18" i="1"/>
  <c r="P18" i="1"/>
  <c r="O18" i="1"/>
  <c r="N18" i="1"/>
  <c r="M18" i="1"/>
  <c r="L18" i="1"/>
  <c r="K18" i="1"/>
  <c r="J18" i="1"/>
  <c r="I18" i="1"/>
  <c r="H18" i="1"/>
  <c r="H14" i="1" s="1"/>
  <c r="G18" i="1"/>
  <c r="G14" i="1" s="1"/>
  <c r="F18" i="1"/>
  <c r="E18" i="1"/>
  <c r="D18" i="1"/>
  <c r="R17" i="1"/>
  <c r="Q17" i="1"/>
  <c r="P17" i="1"/>
  <c r="O17" i="1"/>
  <c r="N17" i="1"/>
  <c r="M17" i="1"/>
  <c r="L17" i="1"/>
  <c r="K17" i="1"/>
  <c r="J17" i="1"/>
  <c r="I17" i="1"/>
  <c r="H17" i="1"/>
  <c r="G17" i="1"/>
  <c r="F17" i="1" s="1"/>
  <c r="E17" i="1"/>
  <c r="D17" i="1"/>
  <c r="R16" i="1"/>
  <c r="Q16" i="1"/>
  <c r="P16" i="1"/>
  <c r="O16" i="1"/>
  <c r="O14" i="1" s="1"/>
  <c r="N16" i="1"/>
  <c r="M16" i="1"/>
  <c r="L16" i="1"/>
  <c r="K16" i="1"/>
  <c r="J16" i="1"/>
  <c r="I16" i="1"/>
  <c r="H16" i="1"/>
  <c r="F16" i="1" s="1"/>
  <c r="G16" i="1"/>
  <c r="E16" i="1"/>
  <c r="D16" i="1"/>
  <c r="R15" i="1"/>
  <c r="R14" i="1" s="1"/>
  <c r="Q15" i="1"/>
  <c r="Q14" i="1" s="1"/>
  <c r="P15" i="1"/>
  <c r="P14" i="1" s="1"/>
  <c r="O15" i="1"/>
  <c r="N15" i="1"/>
  <c r="N14" i="1" s="1"/>
  <c r="M15" i="1"/>
  <c r="M14" i="1" s="1"/>
  <c r="L15" i="1"/>
  <c r="L14" i="1" s="1"/>
  <c r="K15" i="1"/>
  <c r="K14" i="1" s="1"/>
  <c r="J15" i="1"/>
  <c r="J14" i="1" s="1"/>
  <c r="I15" i="1"/>
  <c r="H15" i="1"/>
  <c r="G15" i="1"/>
  <c r="E15" i="1"/>
  <c r="D15" i="1"/>
  <c r="D14" i="1" s="1"/>
  <c r="I14" i="1"/>
  <c r="R13" i="1"/>
  <c r="Q13" i="1"/>
  <c r="P13" i="1"/>
  <c r="O13" i="1"/>
  <c r="N13" i="1"/>
  <c r="M13" i="1"/>
  <c r="L13" i="1"/>
  <c r="K13" i="1"/>
  <c r="J13" i="1"/>
  <c r="I13" i="1"/>
  <c r="H13" i="1"/>
  <c r="G13" i="1"/>
  <c r="F13" i="1" s="1"/>
  <c r="E13" i="1"/>
  <c r="D13" i="1"/>
  <c r="R12" i="1"/>
  <c r="Q12" i="1"/>
  <c r="P12" i="1"/>
  <c r="O12" i="1"/>
  <c r="N12" i="1"/>
  <c r="M12" i="1"/>
  <c r="L12" i="1"/>
  <c r="K12" i="1"/>
  <c r="J12" i="1"/>
  <c r="I12" i="1"/>
  <c r="H12" i="1"/>
  <c r="F12" i="1" s="1"/>
  <c r="G12" i="1"/>
  <c r="E12" i="1"/>
  <c r="D12" i="1"/>
  <c r="C12" i="1"/>
  <c r="R11" i="1"/>
  <c r="Q11" i="1"/>
  <c r="P11" i="1"/>
  <c r="O11" i="1"/>
  <c r="N11" i="1"/>
  <c r="M11" i="1"/>
  <c r="L11" i="1"/>
  <c r="K11" i="1"/>
  <c r="F11" i="1" s="1"/>
  <c r="J11" i="1"/>
  <c r="I11" i="1"/>
  <c r="H11" i="1"/>
  <c r="G11" i="1"/>
  <c r="E11" i="1"/>
  <c r="D11" i="1"/>
  <c r="R10" i="1"/>
  <c r="Q10" i="1"/>
  <c r="P10" i="1"/>
  <c r="O10" i="1"/>
  <c r="N10" i="1"/>
  <c r="M10" i="1"/>
  <c r="M8" i="1" s="1"/>
  <c r="L10" i="1"/>
  <c r="L8" i="1" s="1"/>
  <c r="K10" i="1"/>
  <c r="J10" i="1"/>
  <c r="I10" i="1"/>
  <c r="H10" i="1"/>
  <c r="G10" i="1"/>
  <c r="F10" i="1"/>
  <c r="E10" i="1"/>
  <c r="D10" i="1"/>
  <c r="R9" i="1"/>
  <c r="Q9" i="1"/>
  <c r="P9" i="1"/>
  <c r="O9" i="1"/>
  <c r="O8" i="1" s="1"/>
  <c r="O38" i="1" s="1"/>
  <c r="N9" i="1"/>
  <c r="N8" i="1" s="1"/>
  <c r="N38" i="1" s="1"/>
  <c r="M9" i="1"/>
  <c r="L9" i="1"/>
  <c r="K9" i="1"/>
  <c r="K8" i="1" s="1"/>
  <c r="J9" i="1"/>
  <c r="J8" i="1" s="1"/>
  <c r="I9" i="1"/>
  <c r="I8" i="1" s="1"/>
  <c r="H9" i="1"/>
  <c r="H8" i="1" s="1"/>
  <c r="G9" i="1"/>
  <c r="G8" i="1" s="1"/>
  <c r="E9" i="1"/>
  <c r="E8" i="1" s="1"/>
  <c r="D9" i="1"/>
  <c r="D8" i="1" s="1"/>
  <c r="R8" i="1"/>
  <c r="Q8" i="1"/>
  <c r="P8" i="1"/>
  <c r="F14" i="1" l="1"/>
  <c r="D38" i="1"/>
  <c r="L38" i="1"/>
  <c r="M38" i="1"/>
  <c r="F35" i="1"/>
  <c r="Q38" i="1"/>
  <c r="E38" i="1"/>
  <c r="G38" i="1"/>
  <c r="I38" i="1"/>
  <c r="P38" i="1"/>
  <c r="J38" i="1"/>
  <c r="K38" i="1"/>
  <c r="R38" i="1"/>
  <c r="H35" i="1"/>
  <c r="H38" i="1" s="1"/>
  <c r="F15" i="1"/>
  <c r="F9" i="1"/>
  <c r="F8" i="1" s="1"/>
  <c r="F25" i="1"/>
  <c r="F24" i="1" s="1"/>
  <c r="F33" i="1"/>
  <c r="F32" i="1" s="1"/>
  <c r="F38" i="1" l="1"/>
</calcChain>
</file>

<file path=xl/sharedStrings.xml><?xml version="1.0" encoding="utf-8"?>
<sst xmlns="http://schemas.openxmlformats.org/spreadsheetml/2006/main" count="89" uniqueCount="89">
  <si>
    <t xml:space="preserve">
EJECUCIÓN DE GASTOS Y APLICACIONES FINANCIERAS
DEL 01 DE ENERO HASTA EL 31 DE DICIEMBRE DEL AÑO 2024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</si>
  <si>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</si>
  <si>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</si>
  <si>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</si>
  <si>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</si>
  <si>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</si>
  <si>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</si>
  <si>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</si>
  <si>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</si>
  <si>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</si>
  <si>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</si>
  <si>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</si>
  <si>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</si>
  <si>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</si>
  <si>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</si>
  <si>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</si>
  <si>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</si>
  <si>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</si>
  <si>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</si>
  <si>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</si>
  <si>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</si>
  <si>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</si>
  <si>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</si>
  <si>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</si>
  <si>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</si>
  <si>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</si>
  <si>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</si>
  <si>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2.1.4</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</si>
  <si>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</si>
  <si>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</si>
  <si>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</si>
  <si>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</si>
  <si>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</si>
  <si>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</si>
  <si>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</si>
  <si>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</si>
  <si>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</si>
  <si>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</si>
  <si>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</si>
  <si>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</si>
  <si>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</si>
  <si>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</si>
  <si>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</si>
  <si>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</si>
  <si>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</si>
  <si>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</si>
  <si>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</si>
  <si>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</si>
  <si>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</si>
  <si>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</si>
  <si>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</si>
  <si>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</si>
  <si>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</si>
  <si>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</si>
  <si>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</si>
  <si>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</si>
  <si>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</si>
  <si>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</si>
  <si>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</si>
  <si>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</si>
  <si>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</si>
  <si>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</si>
  <si>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</si>
  <si>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</si>
  <si>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</si>
  <si>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</si>
  <si>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</si>
  <si>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</si>
  <si>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</si>
  <si>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</si>
  <si>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</si>
  <si>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</si>
  <si>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</si>
  <si>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</si>
  <si>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</si>
  <si>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</si>
  <si>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</si>
  <si>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</si>
  <si>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</si>
  <si>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</si>
  <si>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</si>
  <si>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</si>
  <si>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Juan José Aybar Rodríguez                                                                                                                                                                                                                   
                                                      </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</si>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</sst>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0" fontId="1" fillId="2" borderId="1" xfId="0" applyFont="1" applyFill="1" applyBorder="1" applyAlignment="1">
      <alignment horizontal="center" vertical="center" wrapText="1"/>
    </xf>
    <xf numFmtId="43" fontId="1" fillId="2" borderId="1" xfId="0" applyNumberFormat="1" applyFont="1" applyFill="1" applyBorder="1" applyAlignment="1">
      <alignment horizontal="right" vertical="center"/>
    </xf>
    <xf numFmtId="0" fontId="2" fillId="0" borderId="0" xfId="0" applyFont="1" applyAlignment="1">
      <alignment horizontal="center"/>
    </xf>
    <xf numFmtId="0" fontId="1" fillId="0" borderId="0" xfId="0" applyFont="1" applyAlignment="1">
      <alignment horizontal="left"/>
    </xf>
    <xf numFmtId="4" fontId="2" fillId="0" borderId="0" xfId="0" applyNumberFormat="1"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10082</xdr:colOff>
      <xdr:row>2</xdr:row>
      <xdr:rowOff>269645</xdr:rowOff>
    </xdr:from>
    <xdr:ext cx="2661866" cy="1065375"/>
    <xdr:pic>
      <xdr:nvPicPr>
        <xdr:cNvPr id="2" name="Picture 15">
          <a:extLst>
            <a:ext uri="{FF2B5EF4-FFF2-40B4-BE49-F238E27FC236}">
              <a16:creationId xmlns:a16="http://schemas.microsoft.com/office/drawing/2014/main" id="{95C6B4EE-0392-4052-A305-1860155735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55" t="32777" r="5556" b="29723"/>
        <a:stretch>
          <a:fillRect/>
        </a:stretch>
      </xdr:blipFill>
      <xdr:spPr bwMode="auto">
        <a:xfrm>
          <a:off x="838757" y="936395"/>
          <a:ext cx="2661866" cy="10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PRESUPUESTO%202024%20APROBADO.xlsx" TargetMode="External"/><Relationship Id="rId1" Type="http://schemas.openxmlformats.org/officeDocument/2006/relationships/externalLinkPath" Target="/Administrativo%20Contable/FINANZAS%202024/ADMINISTRATIVO%20FINANCIERO/PRESUPUESTO%202024%20APROB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EJECUCI&#211;N%20PRESUPUESTARIA%202024.xlsx" TargetMode="External"/><Relationship Id="rId1" Type="http://schemas.openxmlformats.org/officeDocument/2006/relationships/externalLinkPath" Target="/Administrativo%20Contable/FINANZAS%202024/ADMINISTRATIVO%20FINANCIERO/EJECUCI&#211;N%20PRESUPUESTARIA%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s>
    <sheetDataSet>
      <sheetData sheetId="0">
        <row r="7">
          <cell r="A7" t="str">
            <v>CUENTAS</v>
          </cell>
          <cell r="B7" t="str">
            <v>DETALLES</v>
          </cell>
          <cell r="C7" t="str">
            <v>PRESUPUESTO APROBADO</v>
          </cell>
          <cell r="D7" t="str">
            <v>MODIFICACIÓN APROBADA</v>
          </cell>
          <cell r="E7" t="str">
            <v>PRESUPUESTO VIGENTE APROBADO</v>
          </cell>
        </row>
        <row r="8">
          <cell r="A8" t="str">
            <v>2- GASTOS</v>
          </cell>
        </row>
        <row r="9">
          <cell r="A9">
            <v>2.1</v>
          </cell>
          <cell r="B9" t="str">
            <v>REMUNERACIONES Y CONTRIBUCIONES</v>
          </cell>
          <cell r="C9">
            <v>62555398</v>
          </cell>
          <cell r="D9">
            <v>1731524</v>
          </cell>
          <cell r="E9">
            <v>64286922</v>
          </cell>
        </row>
        <row r="10">
          <cell r="A10" t="str">
            <v>2.1.1</v>
          </cell>
          <cell r="B10" t="str">
            <v>REMUNERACIONES</v>
          </cell>
          <cell r="C10">
            <v>50848167</v>
          </cell>
          <cell r="D10">
            <v>-1160667</v>
          </cell>
          <cell r="E10">
            <v>49687500</v>
          </cell>
        </row>
        <row r="11">
          <cell r="A11" t="str">
            <v>2.1.1.1.01</v>
          </cell>
          <cell r="B11" t="str">
            <v>Sueldos a empleados fijos</v>
          </cell>
          <cell r="C11">
            <v>21674750</v>
          </cell>
          <cell r="D11">
            <v>-456000</v>
          </cell>
          <cell r="E11">
            <v>21218750</v>
          </cell>
        </row>
        <row r="12">
          <cell r="A12" t="str">
            <v>2.1.1.2.05</v>
          </cell>
          <cell r="B12" t="str">
            <v>Periodo probatorio de ingreso a carrera</v>
          </cell>
          <cell r="C12">
            <v>3600000</v>
          </cell>
          <cell r="D12">
            <v>-2400000</v>
          </cell>
          <cell r="E12">
            <v>1200000</v>
          </cell>
        </row>
        <row r="13">
          <cell r="A13" t="str">
            <v>2.1.1.2.08</v>
          </cell>
          <cell r="B13" t="str">
            <v>Empleados temporales</v>
          </cell>
          <cell r="C13">
            <v>19128000</v>
          </cell>
          <cell r="D13">
            <v>100000</v>
          </cell>
          <cell r="E13">
            <v>19228000</v>
          </cell>
        </row>
        <row r="14">
          <cell r="A14" t="str">
            <v>2.1.1.2.09</v>
          </cell>
          <cell r="B14" t="str">
            <v>Personal de carácter eventual</v>
          </cell>
          <cell r="C14">
            <v>840000</v>
          </cell>
          <cell r="D14">
            <v>1920000</v>
          </cell>
          <cell r="E14">
            <v>2760000</v>
          </cell>
        </row>
        <row r="15">
          <cell r="A15" t="str">
            <v>2.1.1.2.11</v>
          </cell>
          <cell r="B15" t="str">
            <v>Interinato</v>
          </cell>
          <cell r="C15">
            <v>863250</v>
          </cell>
          <cell r="D15">
            <v>0</v>
          </cell>
          <cell r="E15">
            <v>863250</v>
          </cell>
        </row>
        <row r="16">
          <cell r="A16" t="str">
            <v>2.1.1.4.01</v>
          </cell>
          <cell r="B16" t="str">
            <v>Sueldo Anual No. 13</v>
          </cell>
          <cell r="C16">
            <v>3842167</v>
          </cell>
          <cell r="D16">
            <v>-324667</v>
          </cell>
          <cell r="E16">
            <v>3517500</v>
          </cell>
        </row>
        <row r="17">
          <cell r="A17" t="str">
            <v>2.1.1.5.03</v>
          </cell>
          <cell r="B17" t="str">
            <v>Prestación laboral por desvinculación</v>
          </cell>
          <cell r="C17">
            <v>500000</v>
          </cell>
          <cell r="D17">
            <v>0</v>
          </cell>
          <cell r="E17">
            <v>500000</v>
          </cell>
        </row>
        <row r="18">
          <cell r="A18" t="str">
            <v>2.1.1.5.04</v>
          </cell>
          <cell r="B18" t="str">
            <v>Proporción de vacaciones no disfrutadas</v>
          </cell>
          <cell r="C18">
            <v>400000</v>
          </cell>
          <cell r="D18">
            <v>0</v>
          </cell>
          <cell r="E18">
            <v>400000</v>
          </cell>
        </row>
        <row r="19">
          <cell r="A19" t="str">
            <v>2.1.2</v>
          </cell>
          <cell r="B19" t="str">
            <v>SOBRESUELDOS</v>
          </cell>
          <cell r="C19">
            <v>3952166</v>
          </cell>
          <cell r="D19">
            <v>3081834</v>
          </cell>
          <cell r="E19">
            <v>7034000</v>
          </cell>
        </row>
        <row r="20">
          <cell r="A20" t="str">
            <v>2.1.2.2.06</v>
          </cell>
          <cell r="B20" t="str">
            <v>Incentivo por Rendimiento Individual</v>
          </cell>
          <cell r="C20">
            <v>3842166</v>
          </cell>
          <cell r="D20">
            <v>-325166</v>
          </cell>
          <cell r="E20">
            <v>3517000</v>
          </cell>
        </row>
        <row r="21">
          <cell r="A21" t="str">
            <v>2.1.2.2.09</v>
          </cell>
          <cell r="B21" t="str">
            <v>Bono por desempeño a servidores de carrera</v>
          </cell>
          <cell r="C21">
            <v>110000</v>
          </cell>
          <cell r="D21">
            <v>0</v>
          </cell>
          <cell r="E21">
            <v>110000</v>
          </cell>
        </row>
        <row r="22">
          <cell r="A22" t="str">
            <v>2.1.2.2.10</v>
          </cell>
          <cell r="B22" t="str">
            <v>Compensación por cumplimiento de indicadores</v>
          </cell>
          <cell r="C22">
            <v>0</v>
          </cell>
          <cell r="D22">
            <v>3407000</v>
          </cell>
          <cell r="E22">
            <v>3407000</v>
          </cell>
        </row>
        <row r="23">
          <cell r="A23" t="str">
            <v>2.1.2.2.04</v>
          </cell>
          <cell r="B23" t="str">
            <v>Prima de transporte</v>
          </cell>
          <cell r="C23">
            <v>0</v>
          </cell>
          <cell r="E23">
            <v>0</v>
          </cell>
        </row>
        <row r="24">
          <cell r="A24" t="str">
            <v>2.1.3</v>
          </cell>
          <cell r="B24" t="str">
            <v>DIETAS Y GASTOS DE REPRESENTACIÓN</v>
          </cell>
          <cell r="C24">
            <v>405000</v>
          </cell>
          <cell r="D24">
            <v>0</v>
          </cell>
          <cell r="E24">
            <v>405000</v>
          </cell>
        </row>
        <row r="25">
          <cell r="A25" t="str">
            <v>2.1.3.2.01</v>
          </cell>
          <cell r="B25" t="str">
            <v>Gastos de representación en el país</v>
          </cell>
          <cell r="C25">
            <v>405000</v>
          </cell>
          <cell r="E25">
            <v>405000</v>
          </cell>
        </row>
        <row r="26">
          <cell r="A26" t="str">
            <v>2.1.4</v>
          </cell>
          <cell r="B26" t="str">
            <v>GRATIFICACIONES Y BONIFICACIONES</v>
          </cell>
          <cell r="C26">
            <v>0</v>
          </cell>
          <cell r="D26">
            <v>216000</v>
          </cell>
          <cell r="E26">
            <v>216000</v>
          </cell>
        </row>
        <row r="27">
          <cell r="A27" t="str">
            <v>2.1.4.2.02</v>
          </cell>
          <cell r="B27" t="str">
            <v>Gratificaciones por pasantías</v>
          </cell>
          <cell r="C27">
            <v>0</v>
          </cell>
          <cell r="D27">
            <v>216000</v>
          </cell>
          <cell r="E27">
            <v>216000</v>
          </cell>
        </row>
        <row r="28">
          <cell r="A28" t="str">
            <v>2.1.5</v>
          </cell>
          <cell r="B28" t="str">
            <v>CONTRIBUCIONES A LA SEGURIDAD SOCIAL</v>
          </cell>
          <cell r="C28">
            <v>7350065</v>
          </cell>
          <cell r="D28">
            <v>-405643</v>
          </cell>
          <cell r="E28">
            <v>6944422</v>
          </cell>
        </row>
        <row r="29">
          <cell r="A29" t="str">
            <v>2.1.5.1.01</v>
          </cell>
          <cell r="B29" t="str">
            <v>Contribuciones al seguro de salud</v>
          </cell>
          <cell r="C29">
            <v>3273526</v>
          </cell>
          <cell r="D29">
            <v>-59356</v>
          </cell>
          <cell r="E29">
            <v>3214170</v>
          </cell>
        </row>
        <row r="30">
          <cell r="A30" t="str">
            <v>2.1.5.2.01</v>
          </cell>
          <cell r="B30" t="str">
            <v>Contribuciones al seguro de pensiones</v>
          </cell>
          <cell r="C30">
            <v>3546320</v>
          </cell>
          <cell r="D30">
            <v>-336676</v>
          </cell>
          <cell r="E30">
            <v>3209644</v>
          </cell>
        </row>
        <row r="31">
          <cell r="A31" t="str">
            <v>2.1.5.3.01</v>
          </cell>
          <cell r="B31" t="str">
            <v>Contribuciones al seguro de riesgo laboral</v>
          </cell>
          <cell r="C31">
            <v>530219</v>
          </cell>
          <cell r="D31">
            <v>-9611</v>
          </cell>
          <cell r="E31">
            <v>520608</v>
          </cell>
        </row>
        <row r="32">
          <cell r="A32">
            <v>2.2000000000000002</v>
          </cell>
          <cell r="B32" t="str">
            <v>CONTRATACIÓN DE SERVICIOS</v>
          </cell>
          <cell r="C32">
            <v>91833402</v>
          </cell>
          <cell r="D32">
            <v>-76845011.379999995</v>
          </cell>
          <cell r="E32">
            <v>14988390.620000001</v>
          </cell>
        </row>
        <row r="33">
          <cell r="A33" t="str">
            <v>2.2.1</v>
          </cell>
          <cell r="B33" t="str">
            <v>SERVICIOS BÁSICOS</v>
          </cell>
          <cell r="C33">
            <v>2274000</v>
          </cell>
          <cell r="D33">
            <v>-44000</v>
          </cell>
          <cell r="E33">
            <v>2230000</v>
          </cell>
        </row>
        <row r="34">
          <cell r="A34" t="str">
            <v>2.2.1.3.01</v>
          </cell>
          <cell r="B34" t="str">
            <v>Teléfono local</v>
          </cell>
          <cell r="C34">
            <v>1500000</v>
          </cell>
          <cell r="E34">
            <v>1500000</v>
          </cell>
        </row>
        <row r="35">
          <cell r="A35" t="str">
            <v>2.2.1.5.01</v>
          </cell>
          <cell r="B35" t="str">
            <v>Servicio de internet y televisión por cable</v>
          </cell>
          <cell r="C35">
            <v>720000</v>
          </cell>
          <cell r="E35">
            <v>720000</v>
          </cell>
        </row>
        <row r="36">
          <cell r="A36" t="str">
            <v>2.2.1.7.01</v>
          </cell>
          <cell r="B36" t="str">
            <v>Agua</v>
          </cell>
          <cell r="C36">
            <v>54000</v>
          </cell>
          <cell r="D36">
            <v>-44000</v>
          </cell>
          <cell r="E36">
            <v>10000</v>
          </cell>
        </row>
        <row r="37">
          <cell r="A37" t="str">
            <v>2.2.2</v>
          </cell>
          <cell r="B37" t="str">
            <v>PUBLICIDAD, IMPRESIÓN Y ENCUADERNACIÓN</v>
          </cell>
          <cell r="C37">
            <v>800000</v>
          </cell>
          <cell r="D37">
            <v>0</v>
          </cell>
          <cell r="E37">
            <v>800000</v>
          </cell>
        </row>
        <row r="38">
          <cell r="A38" t="str">
            <v>2.2.2.1.01</v>
          </cell>
          <cell r="B38" t="str">
            <v>Publicidad y propaganda</v>
          </cell>
          <cell r="C38">
            <v>500000</v>
          </cell>
          <cell r="E38">
            <v>500000</v>
          </cell>
        </row>
        <row r="39">
          <cell r="A39" t="str">
            <v>2.2.2.2.01</v>
          </cell>
          <cell r="B39" t="str">
            <v>Impresión, encuadernación y rotulación</v>
          </cell>
          <cell r="C39">
            <v>300000</v>
          </cell>
          <cell r="E39">
            <v>300000</v>
          </cell>
        </row>
        <row r="40">
          <cell r="A40" t="str">
            <v>2.2.3</v>
          </cell>
          <cell r="B40" t="str">
            <v>VIÁTICOS</v>
          </cell>
          <cell r="C40">
            <v>860000</v>
          </cell>
          <cell r="D40">
            <v>-200000</v>
          </cell>
          <cell r="E40">
            <v>660000</v>
          </cell>
        </row>
        <row r="41">
          <cell r="A41" t="str">
            <v>2.2.3.1.01</v>
          </cell>
          <cell r="B41" t="str">
            <v>Viáticos dentro del país</v>
          </cell>
          <cell r="C41">
            <v>360000</v>
          </cell>
          <cell r="E41">
            <v>360000</v>
          </cell>
        </row>
        <row r="42">
          <cell r="A42" t="str">
            <v>2.2.3.2.01</v>
          </cell>
          <cell r="B42" t="str">
            <v>Viáticos fuera del país</v>
          </cell>
          <cell r="C42">
            <v>500000</v>
          </cell>
          <cell r="D42">
            <v>-200000</v>
          </cell>
          <cell r="E42">
            <v>300000</v>
          </cell>
        </row>
        <row r="43">
          <cell r="A43" t="str">
            <v>2.2.4</v>
          </cell>
          <cell r="B43" t="str">
            <v>TRANSPORTE Y ALMACENAJE</v>
          </cell>
          <cell r="C43">
            <v>27000</v>
          </cell>
          <cell r="D43">
            <v>712700.62</v>
          </cell>
          <cell r="E43">
            <v>739700.62</v>
          </cell>
        </row>
        <row r="44">
          <cell r="A44" t="str">
            <v>2.2.4.1.01</v>
          </cell>
          <cell r="B44" t="str">
            <v>Pasajes y gastos de transporte</v>
          </cell>
          <cell r="C44">
            <v>0</v>
          </cell>
          <cell r="D44">
            <v>712700.62</v>
          </cell>
          <cell r="E44">
            <v>712700.62</v>
          </cell>
        </row>
        <row r="45">
          <cell r="A45" t="str">
            <v>2.2.4.4.01</v>
          </cell>
          <cell r="B45" t="str">
            <v>Peaje</v>
          </cell>
          <cell r="C45">
            <v>27000</v>
          </cell>
          <cell r="E45">
            <v>27000</v>
          </cell>
        </row>
        <row r="46">
          <cell r="A46" t="str">
            <v>2.2.5</v>
          </cell>
          <cell r="B46" t="str">
            <v>ALQUILERES Y RENTAS</v>
          </cell>
          <cell r="C46">
            <v>2470000</v>
          </cell>
          <cell r="D46">
            <v>-1274000</v>
          </cell>
          <cell r="E46">
            <v>1196000</v>
          </cell>
        </row>
        <row r="47">
          <cell r="A47" t="str">
            <v>2.2.5.8.01</v>
          </cell>
          <cell r="B47" t="str">
            <v>Otros alquileres</v>
          </cell>
          <cell r="C47">
            <v>600000</v>
          </cell>
          <cell r="E47">
            <v>600000</v>
          </cell>
        </row>
        <row r="48">
          <cell r="A48" t="str">
            <v>2.2.5.9.01</v>
          </cell>
          <cell r="B48" t="str">
            <v>Licencias Informáticas</v>
          </cell>
          <cell r="C48">
            <v>1870000</v>
          </cell>
          <cell r="D48">
            <v>-1274000</v>
          </cell>
          <cell r="E48">
            <v>596000</v>
          </cell>
        </row>
        <row r="49">
          <cell r="A49" t="str">
            <v>2.2.6</v>
          </cell>
          <cell r="B49" t="str">
            <v>SEGUROS</v>
          </cell>
          <cell r="C49">
            <v>78207402</v>
          </cell>
          <cell r="D49">
            <v>-75994712</v>
          </cell>
          <cell r="E49">
            <v>2212690</v>
          </cell>
        </row>
        <row r="50">
          <cell r="A50" t="str">
            <v>2.2.6.2.01</v>
          </cell>
          <cell r="B50" t="str">
            <v>Seguro de bienes muebles</v>
          </cell>
          <cell r="C50">
            <v>600000</v>
          </cell>
          <cell r="E50">
            <v>600000</v>
          </cell>
        </row>
        <row r="51">
          <cell r="A51" t="str">
            <v>2.2.6.3.01</v>
          </cell>
          <cell r="B51" t="str">
            <v>Seguros de personas</v>
          </cell>
          <cell r="C51">
            <v>1612690</v>
          </cell>
          <cell r="E51">
            <v>1612690</v>
          </cell>
        </row>
        <row r="52">
          <cell r="A52" t="str">
            <v>2.2.6.4.01</v>
          </cell>
          <cell r="B52" t="str">
            <v>Seguros de la producción agrícola</v>
          </cell>
          <cell r="C52">
            <v>75994712</v>
          </cell>
          <cell r="D52">
            <v>-75994712</v>
          </cell>
          <cell r="E52">
            <v>0</v>
          </cell>
        </row>
        <row r="53">
          <cell r="A53" t="str">
            <v>2.2.7</v>
          </cell>
          <cell r="B53" t="str">
            <v>SERVICIOS DE CONSERVACIÓN, REPARACIONES MENORES E INSTALACIONES T EMPORALES</v>
          </cell>
          <cell r="C53">
            <v>1300000</v>
          </cell>
          <cell r="D53">
            <v>-750000</v>
          </cell>
          <cell r="E53">
            <v>550000</v>
          </cell>
        </row>
        <row r="54">
          <cell r="A54" t="str">
            <v>2.2.7.1.01</v>
          </cell>
          <cell r="B54" t="str">
            <v>Mantenimiento y reparaciones menores en edificaciones</v>
          </cell>
          <cell r="C54">
            <v>600000</v>
          </cell>
          <cell r="D54">
            <v>-600000</v>
          </cell>
          <cell r="E54">
            <v>0</v>
          </cell>
        </row>
        <row r="55">
          <cell r="A55" t="str">
            <v>2.2.7.2.01</v>
          </cell>
          <cell r="B55" t="str">
            <v>Mantenimiento y reparación de muebles y equipos de  oficina</v>
          </cell>
          <cell r="C55">
            <v>250000</v>
          </cell>
          <cell r="D55">
            <v>-150000</v>
          </cell>
          <cell r="E55">
            <v>100000</v>
          </cell>
        </row>
        <row r="56">
          <cell r="A56" t="str">
            <v>2.2.7.2.02</v>
          </cell>
          <cell r="B56" t="str">
            <v>Mantenimiento y reparación de equipos de tecnología e información</v>
          </cell>
          <cell r="C56">
            <v>250000</v>
          </cell>
          <cell r="E56">
            <v>250000</v>
          </cell>
        </row>
        <row r="57">
          <cell r="A57" t="str">
            <v>2.2.7.2.06</v>
          </cell>
          <cell r="B57" t="str">
            <v>Mantenimiento  y  reparación  de  equipos  de  transporte,   tracción  y elevación</v>
          </cell>
          <cell r="C57">
            <v>200000</v>
          </cell>
          <cell r="E57">
            <v>200000</v>
          </cell>
        </row>
        <row r="58">
          <cell r="A58" t="str">
            <v>2.2.8</v>
          </cell>
          <cell r="B58" t="str">
            <v>SERVICIOS NO INCLUIDOS EN CONCEPTOS ANTERIORES</v>
          </cell>
          <cell r="C58">
            <v>2195000</v>
          </cell>
          <cell r="D58">
            <v>705000</v>
          </cell>
          <cell r="E58">
            <v>2900000</v>
          </cell>
        </row>
        <row r="59">
          <cell r="A59" t="str">
            <v>2.2.8.2.01</v>
          </cell>
          <cell r="B59" t="str">
            <v>Comisiones y gastos</v>
          </cell>
          <cell r="C59">
            <v>25000</v>
          </cell>
          <cell r="D59">
            <v>25000</v>
          </cell>
          <cell r="E59">
            <v>50000</v>
          </cell>
        </row>
        <row r="60">
          <cell r="A60" t="str">
            <v>2.2.8.5.03</v>
          </cell>
          <cell r="B60" t="str">
            <v>Limpieza e higiene</v>
          </cell>
          <cell r="C60">
            <v>150000</v>
          </cell>
          <cell r="E60">
            <v>150000</v>
          </cell>
        </row>
        <row r="61">
          <cell r="A61" t="str">
            <v>2.2.8.6.01</v>
          </cell>
          <cell r="B61" t="str">
            <v>Eventos generales</v>
          </cell>
          <cell r="C61">
            <v>1100000</v>
          </cell>
          <cell r="D61">
            <v>-350000</v>
          </cell>
          <cell r="E61">
            <v>750000</v>
          </cell>
        </row>
        <row r="62">
          <cell r="A62" t="str">
            <v>2.2.8.7.02</v>
          </cell>
          <cell r="B62" t="str">
            <v>Servicios jurídicos</v>
          </cell>
          <cell r="C62">
            <v>120000</v>
          </cell>
          <cell r="E62">
            <v>120000</v>
          </cell>
        </row>
        <row r="63">
          <cell r="A63" t="str">
            <v>2.2.8.7.04</v>
          </cell>
          <cell r="B63" t="str">
            <v>Servicios de capacitación</v>
          </cell>
          <cell r="C63">
            <v>800000</v>
          </cell>
          <cell r="D63">
            <v>1030000</v>
          </cell>
          <cell r="E63">
            <v>1830000</v>
          </cell>
        </row>
        <row r="64">
          <cell r="A64" t="str">
            <v>2.2.9</v>
          </cell>
          <cell r="B64" t="str">
            <v>OTRAS CONTRATACIONES DE SERVICIOS</v>
          </cell>
          <cell r="C64">
            <v>3700000</v>
          </cell>
          <cell r="D64">
            <v>0</v>
          </cell>
          <cell r="E64">
            <v>3700000</v>
          </cell>
        </row>
        <row r="65">
          <cell r="A65" t="str">
            <v>2.2.9.2.01</v>
          </cell>
          <cell r="B65" t="str">
            <v>Servicios de alimentación</v>
          </cell>
          <cell r="C65">
            <v>3350000</v>
          </cell>
          <cell r="E65">
            <v>3350000</v>
          </cell>
        </row>
        <row r="66">
          <cell r="A66" t="str">
            <v>2.2.9.2.03</v>
          </cell>
          <cell r="B66" t="str">
            <v>Servicios de catering</v>
          </cell>
          <cell r="C66">
            <v>350000</v>
          </cell>
          <cell r="E66">
            <v>350000</v>
          </cell>
        </row>
        <row r="67">
          <cell r="A67">
            <v>2.2999999999999998</v>
          </cell>
          <cell r="B67" t="str">
            <v>MATERIALES Y SUMINISTROS</v>
          </cell>
          <cell r="C67">
            <v>7426200</v>
          </cell>
          <cell r="D67">
            <v>-351976</v>
          </cell>
          <cell r="E67">
            <v>7074224</v>
          </cell>
        </row>
        <row r="68">
          <cell r="A68" t="str">
            <v>2.3.1</v>
          </cell>
          <cell r="B68" t="str">
            <v>ALIMENTOS Y PRODUCTOS AGROFORESTALES</v>
          </cell>
          <cell r="C68">
            <v>45000</v>
          </cell>
          <cell r="D68">
            <v>54000</v>
          </cell>
          <cell r="E68">
            <v>99000</v>
          </cell>
        </row>
        <row r="69">
          <cell r="A69" t="str">
            <v>2.3.1.1.01</v>
          </cell>
          <cell r="B69" t="str">
            <v>Alimentos y bebidas para personas</v>
          </cell>
          <cell r="C69">
            <v>45000</v>
          </cell>
          <cell r="D69">
            <v>54000</v>
          </cell>
          <cell r="E69">
            <v>99000</v>
          </cell>
        </row>
        <row r="70">
          <cell r="A70" t="str">
            <v>2.3.2</v>
          </cell>
          <cell r="B70" t="str">
            <v>TEXTILES Y VESTUARIOS</v>
          </cell>
          <cell r="C70">
            <v>550000</v>
          </cell>
          <cell r="D70">
            <v>-300000</v>
          </cell>
          <cell r="E70">
            <v>250000</v>
          </cell>
        </row>
        <row r="71">
          <cell r="A71" t="str">
            <v>2.3.2.3.01</v>
          </cell>
          <cell r="B71" t="str">
            <v>Prendas y accesorios de vestir</v>
          </cell>
          <cell r="C71">
            <v>550000</v>
          </cell>
          <cell r="D71">
            <v>-300000</v>
          </cell>
          <cell r="E71">
            <v>250000</v>
          </cell>
        </row>
        <row r="72">
          <cell r="A72" t="str">
            <v>2.3.3</v>
          </cell>
          <cell r="B72" t="str">
            <v>PAPEL, CARTÓN E IMPRESOS</v>
          </cell>
          <cell r="C72">
            <v>234000</v>
          </cell>
          <cell r="D72">
            <v>-70000</v>
          </cell>
          <cell r="E72">
            <v>164000</v>
          </cell>
        </row>
        <row r="73">
          <cell r="A73" t="str">
            <v>2.3.3.1.01</v>
          </cell>
          <cell r="B73" t="str">
            <v>Papel de escritorio</v>
          </cell>
          <cell r="C73">
            <v>120000</v>
          </cell>
          <cell r="D73">
            <v>-70000</v>
          </cell>
          <cell r="E73">
            <v>50000</v>
          </cell>
        </row>
        <row r="74">
          <cell r="A74" t="str">
            <v>2.3.3.2.01</v>
          </cell>
          <cell r="B74" t="str">
            <v>Papel y cartón</v>
          </cell>
          <cell r="C74">
            <v>84000</v>
          </cell>
          <cell r="E74">
            <v>84000</v>
          </cell>
        </row>
        <row r="75">
          <cell r="A75" t="str">
            <v>2.3.3.3.01</v>
          </cell>
          <cell r="B75" t="str">
            <v>Productos de artes gráficas</v>
          </cell>
          <cell r="C75">
            <v>30000</v>
          </cell>
          <cell r="E75">
            <v>30000</v>
          </cell>
        </row>
        <row r="76">
          <cell r="A76" t="str">
            <v>2.3.5</v>
          </cell>
          <cell r="B76" t="str">
            <v>CUERO, CAUCHO Y PLÁSTICO</v>
          </cell>
          <cell r="C76">
            <v>124800</v>
          </cell>
          <cell r="D76">
            <v>-110000</v>
          </cell>
          <cell r="E76">
            <v>14800</v>
          </cell>
        </row>
        <row r="77">
          <cell r="A77" t="str">
            <v>2.3.5.3.01</v>
          </cell>
          <cell r="B77" t="str">
            <v>Llantas y neumáticos</v>
          </cell>
          <cell r="C77">
            <v>120000</v>
          </cell>
          <cell r="D77">
            <v>-110000</v>
          </cell>
          <cell r="E77">
            <v>10000</v>
          </cell>
        </row>
        <row r="78">
          <cell r="A78" t="str">
            <v>2.3.5.5.01</v>
          </cell>
          <cell r="B78" t="str">
            <v>Plástico</v>
          </cell>
          <cell r="C78">
            <v>4800</v>
          </cell>
          <cell r="E78">
            <v>4800</v>
          </cell>
        </row>
        <row r="79">
          <cell r="A79" t="str">
            <v>2.3.6</v>
          </cell>
          <cell r="B79" t="str">
            <v>PRODUCTOS DE MINERALES, METÁLICOS Y NO METÁLICOS</v>
          </cell>
          <cell r="C79">
            <v>4800</v>
          </cell>
          <cell r="D79">
            <v>0</v>
          </cell>
          <cell r="E79">
            <v>4800</v>
          </cell>
        </row>
        <row r="80">
          <cell r="A80" t="str">
            <v>2.3.6.3.04</v>
          </cell>
          <cell r="B80" t="str">
            <v>Herramientas menores</v>
          </cell>
          <cell r="C80">
            <v>4800</v>
          </cell>
          <cell r="E80">
            <v>4800</v>
          </cell>
        </row>
        <row r="81">
          <cell r="A81" t="str">
            <v>2.3.7</v>
          </cell>
          <cell r="B81" t="str">
            <v>COMBUSTIBLES, LUBRICANTES, PRODUCTOS QUÍMICOS Y  CONEXOS</v>
          </cell>
          <cell r="C81">
            <v>4803600</v>
          </cell>
          <cell r="D81">
            <v>336500</v>
          </cell>
          <cell r="E81">
            <v>5140100</v>
          </cell>
        </row>
        <row r="82">
          <cell r="A82" t="str">
            <v>2.3.7.1.01</v>
          </cell>
          <cell r="B82" t="str">
            <v>Gasolina</v>
          </cell>
          <cell r="C82">
            <v>4500000</v>
          </cell>
          <cell r="D82">
            <v>336500</v>
          </cell>
          <cell r="E82">
            <v>4836500</v>
          </cell>
        </row>
        <row r="83">
          <cell r="A83" t="str">
            <v>2.3.7.2.03</v>
          </cell>
          <cell r="B83" t="str">
            <v>Productos químicos de uso personal y de laboratorios</v>
          </cell>
          <cell r="C83">
            <v>150000</v>
          </cell>
          <cell r="E83">
            <v>150000</v>
          </cell>
        </row>
        <row r="84">
          <cell r="A84" t="str">
            <v>2.3.7.2.05</v>
          </cell>
          <cell r="B84" t="str">
            <v>Insecticidas, fumigantes y otros</v>
          </cell>
          <cell r="C84">
            <v>120000</v>
          </cell>
          <cell r="E84">
            <v>120000</v>
          </cell>
        </row>
        <row r="85">
          <cell r="A85" t="str">
            <v>2.3.7.2.06</v>
          </cell>
          <cell r="B85" t="str">
            <v>Pinturas, lacas, barnices, diluyentes y absorbentes para  pinturas</v>
          </cell>
          <cell r="C85">
            <v>30000</v>
          </cell>
          <cell r="E85">
            <v>30000</v>
          </cell>
        </row>
        <row r="86">
          <cell r="A86" t="str">
            <v>2.3.7.2.99</v>
          </cell>
          <cell r="B86" t="str">
            <v>Otros productos químicos y conexos</v>
          </cell>
          <cell r="C86">
            <v>3600</v>
          </cell>
          <cell r="E86">
            <v>3600</v>
          </cell>
        </row>
        <row r="87">
          <cell r="A87" t="str">
            <v>2.3.9</v>
          </cell>
          <cell r="B87" t="str">
            <v>PRODUCTOS Y ÚTILES VARIOS</v>
          </cell>
          <cell r="C87">
            <v>1664000</v>
          </cell>
          <cell r="D87">
            <v>-262476</v>
          </cell>
          <cell r="E87">
            <v>1401524</v>
          </cell>
        </row>
        <row r="88">
          <cell r="A88" t="str">
            <v>2.3.9.1.01</v>
          </cell>
          <cell r="B88" t="str">
            <v>Útiles y materiales de limpieza e higiene</v>
          </cell>
          <cell r="C88">
            <v>360000</v>
          </cell>
          <cell r="E88">
            <v>360000</v>
          </cell>
        </row>
        <row r="89">
          <cell r="A89" t="str">
            <v>2.3.9.5.01</v>
          </cell>
          <cell r="B89" t="str">
            <v>Útiles de cocina y comedor</v>
          </cell>
          <cell r="C89">
            <v>200000</v>
          </cell>
          <cell r="E89">
            <v>200000</v>
          </cell>
        </row>
        <row r="90">
          <cell r="A90" t="str">
            <v>2.3.9.6.01</v>
          </cell>
          <cell r="B90" t="str">
            <v>Productos eléctricos y afines</v>
          </cell>
          <cell r="C90">
            <v>100000</v>
          </cell>
          <cell r="E90">
            <v>100000</v>
          </cell>
        </row>
        <row r="91">
          <cell r="A91" t="str">
            <v>2.3.9.2.01</v>
          </cell>
          <cell r="B91" t="str">
            <v>Útiles y materiales  de escritorio, oficina e informática</v>
          </cell>
          <cell r="C91">
            <v>240000</v>
          </cell>
          <cell r="E91">
            <v>240000</v>
          </cell>
        </row>
        <row r="92">
          <cell r="A92" t="str">
            <v>2.3.9.8.01</v>
          </cell>
          <cell r="B92" t="str">
            <v>Repuestos</v>
          </cell>
          <cell r="C92">
            <v>540000</v>
          </cell>
          <cell r="D92">
            <v>-262476</v>
          </cell>
          <cell r="E92">
            <v>277524</v>
          </cell>
        </row>
        <row r="93">
          <cell r="A93" t="str">
            <v>2.3.9.8.02</v>
          </cell>
          <cell r="B93" t="str">
            <v>Accesorios</v>
          </cell>
          <cell r="C93">
            <v>24000</v>
          </cell>
          <cell r="E93">
            <v>24000</v>
          </cell>
        </row>
        <row r="94">
          <cell r="A94" t="str">
            <v>2.3.9.9.01</v>
          </cell>
          <cell r="B94" t="str">
            <v>Productos y Útiles Varios  n.i.p</v>
          </cell>
          <cell r="C94">
            <v>200000</v>
          </cell>
          <cell r="D94">
            <v>-50000</v>
          </cell>
          <cell r="E94">
            <v>150000</v>
          </cell>
        </row>
        <row r="95">
          <cell r="A95" t="str">
            <v>2.3.9.9.05</v>
          </cell>
          <cell r="B95" t="str">
            <v>Productos y útiles diversos</v>
          </cell>
          <cell r="C95">
            <v>0</v>
          </cell>
          <cell r="D95">
            <v>50000</v>
          </cell>
          <cell r="E95">
            <v>50000</v>
          </cell>
        </row>
        <row r="96">
          <cell r="A96">
            <v>2.4</v>
          </cell>
          <cell r="B96" t="str">
            <v>TRANSFERENCIAS CORRIENTES</v>
          </cell>
          <cell r="C96">
            <v>0</v>
          </cell>
          <cell r="D96">
            <v>78670028.780000001</v>
          </cell>
          <cell r="E96">
            <v>78670028.780000001</v>
          </cell>
        </row>
        <row r="97">
          <cell r="A97" t="str">
            <v>2.4.1</v>
          </cell>
          <cell r="B97" t="str">
            <v>TRANSFERENCIAS CORRIENTES AL SECTOR PRIVADO</v>
          </cell>
          <cell r="C97">
            <v>0</v>
          </cell>
          <cell r="D97">
            <v>78425028.780000001</v>
          </cell>
          <cell r="E97">
            <v>78425028.780000001</v>
          </cell>
        </row>
        <row r="98">
          <cell r="A98" t="str">
            <v>2.4.1.2.06</v>
          </cell>
          <cell r="B98" t="str">
            <v>Ayudas y donaciones a productores</v>
          </cell>
          <cell r="C98">
            <v>0</v>
          </cell>
          <cell r="D98">
            <v>78425028.780000001</v>
          </cell>
          <cell r="E98">
            <v>78425028.780000001</v>
          </cell>
        </row>
        <row r="99">
          <cell r="A99" t="str">
            <v>2.4.7</v>
          </cell>
          <cell r="B99" t="str">
            <v>TRANSFERENCIAS CORRIENTES AL SECTOR EXTERNO</v>
          </cell>
          <cell r="C99">
            <v>0</v>
          </cell>
          <cell r="D99">
            <v>245000</v>
          </cell>
          <cell r="E99">
            <v>245000</v>
          </cell>
        </row>
        <row r="100">
          <cell r="A100" t="str">
            <v>2.4.7.2.01</v>
          </cell>
          <cell r="B100" t="str">
            <v>Transferencias corrientes a Organismos Internacionales</v>
          </cell>
          <cell r="C100">
            <v>0</v>
          </cell>
          <cell r="D100">
            <v>245000</v>
          </cell>
          <cell r="E100">
            <v>245000</v>
          </cell>
        </row>
        <row r="101">
          <cell r="A101">
            <v>2.6</v>
          </cell>
          <cell r="B101" t="str">
            <v>BIENES MUEBLES, INMUEBLES E INTANGIBLES</v>
          </cell>
          <cell r="C101">
            <v>685000</v>
          </cell>
          <cell r="D101">
            <v>1020000</v>
          </cell>
          <cell r="E101">
            <v>1705000</v>
          </cell>
        </row>
        <row r="102">
          <cell r="A102" t="str">
            <v>2.6.1</v>
          </cell>
          <cell r="B102" t="str">
            <v>MOBILIARIO Y EQUIPO</v>
          </cell>
          <cell r="C102">
            <v>585000</v>
          </cell>
          <cell r="D102">
            <v>227920</v>
          </cell>
          <cell r="E102">
            <v>812920</v>
          </cell>
        </row>
        <row r="103">
          <cell r="A103" t="str">
            <v>2.6.1.1.01</v>
          </cell>
          <cell r="B103" t="str">
            <v>Muebles, equipos de oficina y estantería</v>
          </cell>
          <cell r="C103">
            <v>250000</v>
          </cell>
          <cell r="E103">
            <v>250000</v>
          </cell>
        </row>
        <row r="104">
          <cell r="A104" t="str">
            <v>2.6.1.3.01</v>
          </cell>
          <cell r="B104" t="str">
            <v>Equipos de tecnología de la información y comunicación</v>
          </cell>
          <cell r="C104">
            <v>275000</v>
          </cell>
          <cell r="D104">
            <v>227920</v>
          </cell>
          <cell r="E104">
            <v>502920</v>
          </cell>
        </row>
        <row r="105">
          <cell r="A105" t="str">
            <v>2.6.1.4.01</v>
          </cell>
          <cell r="B105" t="str">
            <v>Electrodomésticos</v>
          </cell>
          <cell r="C105">
            <v>60000</v>
          </cell>
          <cell r="E105">
            <v>60000</v>
          </cell>
        </row>
        <row r="106">
          <cell r="A106" t="str">
            <v>2.6.2</v>
          </cell>
          <cell r="B106" t="str">
            <v>MOBILIARIO Y EQUIPO DE AUDIO, AUDIOVISUAL, RECREATIVO YEDUCACIONAL</v>
          </cell>
          <cell r="C106">
            <v>0</v>
          </cell>
          <cell r="D106">
            <v>18000</v>
          </cell>
          <cell r="E106">
            <v>18000</v>
          </cell>
        </row>
        <row r="107">
          <cell r="A107" t="str">
            <v>2.6.2.1.01</v>
          </cell>
          <cell r="B107" t="str">
            <v>Equipos y Aparatos Audiovisuales</v>
          </cell>
          <cell r="C107">
            <v>0</v>
          </cell>
          <cell r="D107">
            <v>18000</v>
          </cell>
          <cell r="E107">
            <v>18000</v>
          </cell>
        </row>
        <row r="108">
          <cell r="A108" t="str">
            <v>2.6.5</v>
          </cell>
          <cell r="B108" t="str">
            <v>MAQUINARIA, OTROS EQUIPOS Y HERRAMIENTAS</v>
          </cell>
          <cell r="C108">
            <v>100000</v>
          </cell>
          <cell r="D108">
            <v>774080</v>
          </cell>
          <cell r="E108">
            <v>874080</v>
          </cell>
        </row>
        <row r="109">
          <cell r="A109" t="str">
            <v>2.6.5.4.02</v>
          </cell>
          <cell r="B109" t="str">
            <v>Equipos de climatización</v>
          </cell>
          <cell r="C109">
            <v>0</v>
          </cell>
          <cell r="D109">
            <v>774080</v>
          </cell>
          <cell r="E109">
            <v>774080</v>
          </cell>
        </row>
        <row r="110">
          <cell r="A110" t="str">
            <v>2.6.5.7.01</v>
          </cell>
          <cell r="B110" t="str">
            <v>Máquinas-herramientas</v>
          </cell>
          <cell r="C110">
            <v>100000</v>
          </cell>
          <cell r="E110">
            <v>100000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 val="CATALOGO DE CUENTAS"/>
    </sheetNames>
    <sheetDataSet>
      <sheetData sheetId="0">
        <row r="7">
          <cell r="A7" t="str">
            <v>CUENTAS</v>
          </cell>
          <cell r="B7" t="str">
            <v>DETALLES</v>
          </cell>
          <cell r="C7" t="str">
            <v>PRESUPUESTO INICIAL</v>
          </cell>
          <cell r="D7" t="str">
            <v>MODIFICACIÓN APROBADA</v>
          </cell>
          <cell r="E7" t="str">
            <v>PRESUPUESTO VIGENTE APROBADO</v>
          </cell>
          <cell r="F7" t="str">
            <v>PRESUPUESTO DISPONIBLE</v>
          </cell>
          <cell r="G7" t="str">
            <v>DEVENGADO APROBADO</v>
          </cell>
          <cell r="H7" t="str">
            <v>ENERO</v>
          </cell>
          <cell r="I7" t="str">
            <v>FEBRERO</v>
          </cell>
          <cell r="J7" t="str">
            <v>MARZO</v>
          </cell>
          <cell r="K7" t="str">
            <v>ABRIL</v>
          </cell>
          <cell r="L7" t="str">
            <v>MAYO</v>
          </cell>
          <cell r="M7" t="str">
            <v>JUNIO</v>
          </cell>
          <cell r="N7" t="str">
            <v>JULIO</v>
          </cell>
          <cell r="O7" t="str">
            <v>AGOSTO</v>
          </cell>
          <cell r="P7" t="str">
            <v>SEPTIEMBRE</v>
          </cell>
          <cell r="Q7" t="str">
            <v>OCTUBRE</v>
          </cell>
          <cell r="R7" t="str">
            <v>NOVIEMBRE</v>
          </cell>
          <cell r="S7" t="str">
            <v>DICIEMBRE</v>
          </cell>
        </row>
        <row r="8">
          <cell r="A8" t="str">
            <v>2- GASTOS</v>
          </cell>
        </row>
        <row r="9">
          <cell r="A9">
            <v>2.1</v>
          </cell>
          <cell r="B9" t="str">
            <v>REMUNERACIONES Y CONTRIBUCIONES</v>
          </cell>
          <cell r="C9">
            <v>62555398</v>
          </cell>
          <cell r="D9">
            <v>1731524</v>
          </cell>
          <cell r="E9">
            <v>64286922</v>
          </cell>
          <cell r="F9">
            <v>30068920.530000001</v>
          </cell>
          <cell r="G9">
            <v>34218001.469999999</v>
          </cell>
          <cell r="H9">
            <v>3973739.61</v>
          </cell>
          <cell r="I9">
            <v>3971256.43</v>
          </cell>
          <cell r="J9">
            <v>3952934.61</v>
          </cell>
          <cell r="K9">
            <v>3992133.21</v>
          </cell>
          <cell r="L9">
            <v>6396628.8100000005</v>
          </cell>
          <cell r="M9">
            <v>3966780.17</v>
          </cell>
          <cell r="N9">
            <v>3956393.31</v>
          </cell>
          <cell r="O9">
            <v>4008135.3200000003</v>
          </cell>
          <cell r="P9">
            <v>0</v>
          </cell>
          <cell r="Q9">
            <v>0</v>
          </cell>
          <cell r="R9">
            <v>0</v>
          </cell>
          <cell r="S9">
            <v>0</v>
          </cell>
        </row>
        <row r="10">
          <cell r="A10" t="str">
            <v>2.1.1</v>
          </cell>
          <cell r="B10" t="str">
            <v>REMUNERACIONES</v>
          </cell>
          <cell r="C10">
            <v>50848167</v>
          </cell>
          <cell r="D10">
            <v>-1160667</v>
          </cell>
          <cell r="E10">
            <v>49687500</v>
          </cell>
          <cell r="F10">
            <v>22063721.600000001</v>
          </cell>
          <cell r="G10">
            <v>27623778.399999999</v>
          </cell>
          <cell r="H10">
            <v>3469227.04</v>
          </cell>
          <cell r="I10">
            <v>3450400</v>
          </cell>
          <cell r="J10">
            <v>3434500</v>
          </cell>
          <cell r="K10">
            <v>3468500</v>
          </cell>
          <cell r="L10">
            <v>3432500</v>
          </cell>
          <cell r="M10">
            <v>3448651.36</v>
          </cell>
          <cell r="N10">
            <v>3437500</v>
          </cell>
          <cell r="O10">
            <v>3482500</v>
          </cell>
          <cell r="P10">
            <v>0</v>
          </cell>
          <cell r="Q10">
            <v>0</v>
          </cell>
          <cell r="R10">
            <v>0</v>
          </cell>
          <cell r="S10">
            <v>0</v>
          </cell>
        </row>
        <row r="11">
          <cell r="A11" t="str">
            <v>2.1.1.1.01</v>
          </cell>
          <cell r="B11" t="str">
            <v>Sueldos a empleados fijos</v>
          </cell>
          <cell r="C11">
            <v>21674750</v>
          </cell>
          <cell r="D11">
            <v>-456000</v>
          </cell>
          <cell r="E11">
            <v>21218750</v>
          </cell>
          <cell r="F11">
            <v>7451250</v>
          </cell>
          <cell r="G11">
            <v>13767500</v>
          </cell>
          <cell r="H11">
            <v>1674062.5</v>
          </cell>
          <cell r="I11">
            <v>1674062.5</v>
          </cell>
          <cell r="J11">
            <v>1676562.5</v>
          </cell>
          <cell r="K11">
            <v>1746562.5</v>
          </cell>
          <cell r="L11">
            <v>1746562.5</v>
          </cell>
          <cell r="M11">
            <v>1746562.5</v>
          </cell>
          <cell r="N11">
            <v>1751562.5</v>
          </cell>
          <cell r="O11">
            <v>1751562.5</v>
          </cell>
        </row>
        <row r="12">
          <cell r="A12" t="str">
            <v>2.1.1.2.05</v>
          </cell>
          <cell r="B12" t="str">
            <v>Periodo probatorio de ingreso a carrera</v>
          </cell>
          <cell r="C12">
            <v>3600000</v>
          </cell>
          <cell r="D12">
            <v>-2400000</v>
          </cell>
          <cell r="E12">
            <v>1200000</v>
          </cell>
          <cell r="F12">
            <v>1200000</v>
          </cell>
          <cell r="G12">
            <v>0</v>
          </cell>
          <cell r="H12">
            <v>0</v>
          </cell>
          <cell r="I12">
            <v>0</v>
          </cell>
          <cell r="J12">
            <v>0</v>
          </cell>
          <cell r="K12">
            <v>0</v>
          </cell>
          <cell r="L12">
            <v>0</v>
          </cell>
        </row>
        <row r="13">
          <cell r="A13" t="str">
            <v>2.1.1.2.08</v>
          </cell>
          <cell r="B13" t="str">
            <v>Empleados temporales</v>
          </cell>
          <cell r="C13">
            <v>19128000</v>
          </cell>
          <cell r="D13">
            <v>100000</v>
          </cell>
          <cell r="E13">
            <v>19228000</v>
          </cell>
          <cell r="F13">
            <v>6336000</v>
          </cell>
          <cell r="G13">
            <v>12892000</v>
          </cell>
          <cell r="H13">
            <v>1594000</v>
          </cell>
          <cell r="I13">
            <v>1594000</v>
          </cell>
          <cell r="J13">
            <v>1614000</v>
          </cell>
          <cell r="K13">
            <v>1614000</v>
          </cell>
          <cell r="L13">
            <v>1614000</v>
          </cell>
          <cell r="M13">
            <v>1614000</v>
          </cell>
          <cell r="N13">
            <v>1614000</v>
          </cell>
          <cell r="O13">
            <v>1634000</v>
          </cell>
        </row>
        <row r="14">
          <cell r="A14" t="str">
            <v>2.1.1.2.09</v>
          </cell>
          <cell r="B14" t="str">
            <v>Personal de carácter eventual</v>
          </cell>
          <cell r="C14">
            <v>840000</v>
          </cell>
          <cell r="D14">
            <v>1920000</v>
          </cell>
          <cell r="E14">
            <v>2760000</v>
          </cell>
          <cell r="F14">
            <v>2541600</v>
          </cell>
          <cell r="G14">
            <v>218400</v>
          </cell>
          <cell r="H14">
            <v>0</v>
          </cell>
          <cell r="I14">
            <v>110400</v>
          </cell>
          <cell r="J14">
            <v>72000</v>
          </cell>
          <cell r="K14">
            <v>36000</v>
          </cell>
          <cell r="L14">
            <v>0</v>
          </cell>
          <cell r="M14">
            <v>0</v>
          </cell>
        </row>
        <row r="15">
          <cell r="A15" t="str">
            <v>2.1.1.2.11</v>
          </cell>
          <cell r="B15" t="str">
            <v>Interinato</v>
          </cell>
          <cell r="C15">
            <v>863250</v>
          </cell>
          <cell r="D15">
            <v>0</v>
          </cell>
          <cell r="E15">
            <v>863250</v>
          </cell>
          <cell r="F15">
            <v>262750</v>
          </cell>
          <cell r="G15">
            <v>600500</v>
          </cell>
          <cell r="H15">
            <v>71937.5</v>
          </cell>
          <cell r="I15">
            <v>71937.5</v>
          </cell>
          <cell r="J15">
            <v>71937.5</v>
          </cell>
          <cell r="K15">
            <v>71937.5</v>
          </cell>
          <cell r="L15">
            <v>71937.5</v>
          </cell>
          <cell r="M15">
            <v>71937.5</v>
          </cell>
          <cell r="N15">
            <v>71937.5</v>
          </cell>
          <cell r="O15">
            <v>96937.5</v>
          </cell>
        </row>
        <row r="16">
          <cell r="A16" t="str">
            <v>2.1.1.4.01</v>
          </cell>
          <cell r="B16" t="str">
            <v>Sueldo Anual No. 13</v>
          </cell>
          <cell r="C16">
            <v>3842167</v>
          </cell>
          <cell r="D16">
            <v>-324667</v>
          </cell>
          <cell r="E16">
            <v>3517500</v>
          </cell>
          <cell r="F16">
            <v>3517500</v>
          </cell>
          <cell r="G16">
            <v>0</v>
          </cell>
          <cell r="J16">
            <v>0</v>
          </cell>
        </row>
        <row r="17">
          <cell r="A17" t="str">
            <v>2.1.1.5.03</v>
          </cell>
          <cell r="B17" t="str">
            <v>Prestación laboral por desvinculación</v>
          </cell>
          <cell r="C17">
            <v>500000</v>
          </cell>
          <cell r="D17">
            <v>0</v>
          </cell>
          <cell r="E17">
            <v>500000</v>
          </cell>
          <cell r="F17">
            <v>395000</v>
          </cell>
          <cell r="G17">
            <v>105000</v>
          </cell>
          <cell r="H17">
            <v>105000</v>
          </cell>
        </row>
        <row r="18">
          <cell r="A18" t="str">
            <v>2.1.1.5.04</v>
          </cell>
          <cell r="B18" t="str">
            <v>Proporción de vacaciones no disfrutadas</v>
          </cell>
          <cell r="C18">
            <v>400000</v>
          </cell>
          <cell r="D18">
            <v>0</v>
          </cell>
          <cell r="E18">
            <v>400000</v>
          </cell>
          <cell r="F18">
            <v>359621.6</v>
          </cell>
          <cell r="G18">
            <v>40378.400000000001</v>
          </cell>
          <cell r="H18">
            <v>24227.040000000001</v>
          </cell>
          <cell r="M18">
            <v>16151.36</v>
          </cell>
        </row>
        <row r="19">
          <cell r="A19" t="str">
            <v>2.1.2</v>
          </cell>
          <cell r="B19" t="str">
            <v>SOBRESUELDOS</v>
          </cell>
          <cell r="C19">
            <v>3952166</v>
          </cell>
          <cell r="D19">
            <v>3081834</v>
          </cell>
          <cell r="E19">
            <v>7034000</v>
          </cell>
          <cell r="F19">
            <v>4588000</v>
          </cell>
          <cell r="G19">
            <v>2446000</v>
          </cell>
          <cell r="H19">
            <v>0</v>
          </cell>
          <cell r="I19">
            <v>0</v>
          </cell>
          <cell r="J19">
            <v>0</v>
          </cell>
          <cell r="K19">
            <v>0</v>
          </cell>
          <cell r="L19">
            <v>2446000</v>
          </cell>
          <cell r="M19">
            <v>0</v>
          </cell>
          <cell r="N19">
            <v>0</v>
          </cell>
          <cell r="O19">
            <v>0</v>
          </cell>
          <cell r="P19">
            <v>0</v>
          </cell>
          <cell r="Q19">
            <v>0</v>
          </cell>
          <cell r="R19">
            <v>0</v>
          </cell>
          <cell r="S19">
            <v>0</v>
          </cell>
        </row>
        <row r="20">
          <cell r="A20" t="str">
            <v>2.1.2.2.06</v>
          </cell>
          <cell r="B20" t="str">
            <v>Incentivo por Rendimiento Individual</v>
          </cell>
          <cell r="C20">
            <v>3842166</v>
          </cell>
          <cell r="D20">
            <v>-325166</v>
          </cell>
          <cell r="E20">
            <v>3517000</v>
          </cell>
          <cell r="F20">
            <v>1071000</v>
          </cell>
          <cell r="G20">
            <v>2446000</v>
          </cell>
          <cell r="L20">
            <v>2446000</v>
          </cell>
        </row>
        <row r="21">
          <cell r="A21" t="str">
            <v>2.1.2.2.09</v>
          </cell>
          <cell r="B21" t="str">
            <v>Bono por desempeño a servidores de carrera</v>
          </cell>
          <cell r="C21">
            <v>110000</v>
          </cell>
          <cell r="D21">
            <v>0</v>
          </cell>
          <cell r="E21">
            <v>110000</v>
          </cell>
          <cell r="F21">
            <v>110000</v>
          </cell>
          <cell r="G21">
            <v>0</v>
          </cell>
        </row>
        <row r="22">
          <cell r="A22" t="str">
            <v>2.1.2.2.10</v>
          </cell>
          <cell r="B22" t="str">
            <v>Compensación por cumplimiento de indicadores</v>
          </cell>
          <cell r="C22">
            <v>0</v>
          </cell>
          <cell r="D22">
            <v>3407000</v>
          </cell>
          <cell r="E22">
            <v>3407000</v>
          </cell>
          <cell r="F22">
            <v>3407000</v>
          </cell>
          <cell r="G22">
            <v>0</v>
          </cell>
        </row>
        <row r="23">
          <cell r="A23" t="str">
            <v>2.1.2.2.04</v>
          </cell>
          <cell r="B23" t="str">
            <v>Prima de transporte</v>
          </cell>
          <cell r="C23">
            <v>0</v>
          </cell>
          <cell r="D23">
            <v>0</v>
          </cell>
          <cell r="E23">
            <v>0</v>
          </cell>
          <cell r="F23">
            <v>0</v>
          </cell>
          <cell r="G23">
            <v>0</v>
          </cell>
        </row>
        <row r="24">
          <cell r="A24" t="str">
            <v>2.1.3</v>
          </cell>
          <cell r="B24" t="str">
            <v>DIETAS Y GASTOS DE REPRESENTACIÓN</v>
          </cell>
          <cell r="C24">
            <v>405000</v>
          </cell>
          <cell r="D24">
            <v>0</v>
          </cell>
          <cell r="E24">
            <v>405000</v>
          </cell>
          <cell r="F24">
            <v>405000</v>
          </cell>
          <cell r="G24">
            <v>0</v>
          </cell>
          <cell r="H24">
            <v>0</v>
          </cell>
          <cell r="I24">
            <v>0</v>
          </cell>
          <cell r="J24">
            <v>0</v>
          </cell>
          <cell r="K24">
            <v>0</v>
          </cell>
          <cell r="L24">
            <v>0</v>
          </cell>
          <cell r="M24">
            <v>0</v>
          </cell>
          <cell r="N24">
            <v>0</v>
          </cell>
          <cell r="O24">
            <v>0</v>
          </cell>
          <cell r="P24">
            <v>0</v>
          </cell>
          <cell r="Q24">
            <v>0</v>
          </cell>
          <cell r="R24">
            <v>0</v>
          </cell>
          <cell r="S24">
            <v>0</v>
          </cell>
        </row>
        <row r="25">
          <cell r="A25" t="str">
            <v>2.1.3.2.01</v>
          </cell>
          <cell r="B25" t="str">
            <v>Gastos de representación en el país</v>
          </cell>
          <cell r="C25">
            <v>405000</v>
          </cell>
          <cell r="D25">
            <v>0</v>
          </cell>
          <cell r="E25">
            <v>405000</v>
          </cell>
          <cell r="F25">
            <v>405000</v>
          </cell>
          <cell r="G25">
            <v>0</v>
          </cell>
        </row>
        <row r="26">
          <cell r="A26" t="str">
            <v>2.1.4</v>
          </cell>
          <cell r="B26" t="str">
            <v>GRATIFICACIONES Y BONIFICACIONES</v>
          </cell>
          <cell r="C26">
            <v>0</v>
          </cell>
          <cell r="D26">
            <v>216000</v>
          </cell>
          <cell r="E26">
            <v>216000</v>
          </cell>
          <cell r="F26">
            <v>216000</v>
          </cell>
          <cell r="G26">
            <v>0</v>
          </cell>
          <cell r="H26">
            <v>0</v>
          </cell>
          <cell r="I26">
            <v>0</v>
          </cell>
          <cell r="J26">
            <v>0</v>
          </cell>
          <cell r="K26">
            <v>0</v>
          </cell>
          <cell r="L26">
            <v>0</v>
          </cell>
          <cell r="M26">
            <v>0</v>
          </cell>
          <cell r="N26">
            <v>0</v>
          </cell>
          <cell r="O26">
            <v>0</v>
          </cell>
          <cell r="P26">
            <v>0</v>
          </cell>
          <cell r="Q26">
            <v>0</v>
          </cell>
          <cell r="R26">
            <v>0</v>
          </cell>
          <cell r="S26">
            <v>0</v>
          </cell>
        </row>
        <row r="27">
          <cell r="A27" t="str">
            <v>2.1.4.2.02</v>
          </cell>
          <cell r="B27" t="str">
            <v>Gratificaciones por pasantías</v>
          </cell>
          <cell r="C27">
            <v>0</v>
          </cell>
          <cell r="D27">
            <v>216000</v>
          </cell>
          <cell r="E27">
            <v>216000</v>
          </cell>
          <cell r="F27">
            <v>216000</v>
          </cell>
          <cell r="G27">
            <v>0</v>
          </cell>
        </row>
        <row r="28">
          <cell r="A28" t="str">
            <v>2.1.5</v>
          </cell>
          <cell r="B28" t="str">
            <v>CONTRIBUCIONES A LA SEGURIDAD SOCIAL</v>
          </cell>
          <cell r="C28">
            <v>7350065</v>
          </cell>
          <cell r="D28">
            <v>-405643</v>
          </cell>
          <cell r="E28">
            <v>6944422</v>
          </cell>
          <cell r="F28">
            <v>2796198.93</v>
          </cell>
          <cell r="G28">
            <v>4148223.07</v>
          </cell>
          <cell r="H28">
            <v>504512.56999999995</v>
          </cell>
          <cell r="I28">
            <v>520856.43</v>
          </cell>
          <cell r="J28">
            <v>518434.61</v>
          </cell>
          <cell r="K28">
            <v>523633.21</v>
          </cell>
          <cell r="L28">
            <v>518128.81000000006</v>
          </cell>
          <cell r="M28">
            <v>518128.81000000006</v>
          </cell>
          <cell r="N28">
            <v>518893.31000000006</v>
          </cell>
          <cell r="O28">
            <v>525635.32000000007</v>
          </cell>
          <cell r="P28">
            <v>0</v>
          </cell>
          <cell r="Q28">
            <v>0</v>
          </cell>
          <cell r="R28">
            <v>0</v>
          </cell>
          <cell r="S28">
            <v>0</v>
          </cell>
        </row>
        <row r="29">
          <cell r="A29" t="str">
            <v>2.1.5.1.01</v>
          </cell>
          <cell r="B29" t="str">
            <v>Contribuciones al seguro de salud</v>
          </cell>
          <cell r="C29">
            <v>3273526</v>
          </cell>
          <cell r="D29">
            <v>-59356</v>
          </cell>
          <cell r="E29">
            <v>3214170</v>
          </cell>
          <cell r="F29">
            <v>1284265.2800000003</v>
          </cell>
          <cell r="G29">
            <v>1929904.7199999997</v>
          </cell>
          <cell r="H29">
            <v>234113.22</v>
          </cell>
          <cell r="I29">
            <v>242401.78</v>
          </cell>
          <cell r="J29">
            <v>241274.47</v>
          </cell>
          <cell r="K29">
            <v>243685.07</v>
          </cell>
          <cell r="L29">
            <v>241132.67</v>
          </cell>
          <cell r="M29">
            <v>241132.67</v>
          </cell>
          <cell r="N29">
            <v>241487.17</v>
          </cell>
          <cell r="O29">
            <v>244677.67</v>
          </cell>
        </row>
        <row r="30">
          <cell r="A30" t="str">
            <v>2.1.5.2.01</v>
          </cell>
          <cell r="B30" t="str">
            <v>Contribuciones al seguro de pensiones</v>
          </cell>
          <cell r="C30">
            <v>3546320</v>
          </cell>
          <cell r="D30">
            <v>-336676</v>
          </cell>
          <cell r="E30">
            <v>3209644</v>
          </cell>
          <cell r="F30">
            <v>1258677.6000000001</v>
          </cell>
          <cell r="G30">
            <v>1950966.4</v>
          </cell>
          <cell r="H30">
            <v>237140</v>
          </cell>
          <cell r="I30">
            <v>244978.4</v>
          </cell>
          <cell r="J30">
            <v>243849.5</v>
          </cell>
          <cell r="K30">
            <v>246263.5</v>
          </cell>
          <cell r="L30">
            <v>243707.5</v>
          </cell>
          <cell r="M30">
            <v>243707.5</v>
          </cell>
          <cell r="N30">
            <v>244062.5</v>
          </cell>
          <cell r="O30">
            <v>247257.5</v>
          </cell>
        </row>
        <row r="31">
          <cell r="A31" t="str">
            <v>2.1.5.3.01</v>
          </cell>
          <cell r="B31" t="str">
            <v>Contribuciones al seguro de riesgo laboral</v>
          </cell>
          <cell r="C31">
            <v>530219</v>
          </cell>
          <cell r="D31">
            <v>-9611</v>
          </cell>
          <cell r="E31">
            <v>520608</v>
          </cell>
          <cell r="F31">
            <v>253256.04999999993</v>
          </cell>
          <cell r="G31">
            <v>267351.95000000007</v>
          </cell>
          <cell r="H31">
            <v>33259.35</v>
          </cell>
          <cell r="I31">
            <v>33476.25</v>
          </cell>
          <cell r="J31">
            <v>33310.639999999999</v>
          </cell>
          <cell r="K31">
            <v>33684.639999999999</v>
          </cell>
          <cell r="L31">
            <v>33288.639999999999</v>
          </cell>
          <cell r="M31">
            <v>33288.639999999999</v>
          </cell>
          <cell r="N31">
            <v>33343.64</v>
          </cell>
          <cell r="O31">
            <v>33700.15</v>
          </cell>
        </row>
        <row r="32">
          <cell r="A32">
            <v>2.2000000000000002</v>
          </cell>
          <cell r="B32" t="str">
            <v>CONTRATACIÓN DE SERVICIOS</v>
          </cell>
          <cell r="C32">
            <v>91833402</v>
          </cell>
          <cell r="D32">
            <v>-76845011.379999995</v>
          </cell>
          <cell r="E32">
            <v>14988390.620000001</v>
          </cell>
          <cell r="F32">
            <v>8950720.2599999998</v>
          </cell>
          <cell r="G32">
            <v>6037670.3599999994</v>
          </cell>
          <cell r="H32">
            <v>407390.06</v>
          </cell>
          <cell r="I32">
            <v>727503.5199999999</v>
          </cell>
          <cell r="J32">
            <v>947446.34</v>
          </cell>
          <cell r="K32">
            <v>380225.30999999994</v>
          </cell>
          <cell r="L32">
            <v>1647575.08</v>
          </cell>
          <cell r="M32">
            <v>714041.73</v>
          </cell>
          <cell r="N32">
            <v>621124.86</v>
          </cell>
          <cell r="O32">
            <v>592363.46</v>
          </cell>
          <cell r="P32">
            <v>0</v>
          </cell>
          <cell r="Q32">
            <v>0</v>
          </cell>
          <cell r="R32">
            <v>0</v>
          </cell>
          <cell r="S32">
            <v>0</v>
          </cell>
        </row>
        <row r="33">
          <cell r="A33" t="str">
            <v>2.2.1</v>
          </cell>
          <cell r="B33" t="str">
            <v>SERVICIOS BÁSICOS</v>
          </cell>
          <cell r="C33">
            <v>2274000</v>
          </cell>
          <cell r="D33">
            <v>-44000</v>
          </cell>
          <cell r="E33">
            <v>2230000</v>
          </cell>
          <cell r="F33">
            <v>1033165.5599999999</v>
          </cell>
          <cell r="G33">
            <v>1196834.44</v>
          </cell>
          <cell r="H33">
            <v>186033.55</v>
          </cell>
          <cell r="I33">
            <v>138419.34</v>
          </cell>
          <cell r="J33">
            <v>132381.07999999999</v>
          </cell>
          <cell r="K33">
            <v>132208.35999999999</v>
          </cell>
          <cell r="L33">
            <v>162130.23999999999</v>
          </cell>
          <cell r="M33">
            <v>136881.03</v>
          </cell>
          <cell r="N33">
            <v>177626.12</v>
          </cell>
          <cell r="O33">
            <v>131154.72</v>
          </cell>
          <cell r="P33">
            <v>0</v>
          </cell>
          <cell r="Q33">
            <v>0</v>
          </cell>
          <cell r="R33">
            <v>0</v>
          </cell>
          <cell r="S33">
            <v>0</v>
          </cell>
        </row>
        <row r="34">
          <cell r="A34" t="str">
            <v>2.2.1.3.01</v>
          </cell>
          <cell r="B34" t="str">
            <v>Teléfono local</v>
          </cell>
          <cell r="C34">
            <v>1500000</v>
          </cell>
          <cell r="D34">
            <v>0</v>
          </cell>
          <cell r="E34">
            <v>1500000</v>
          </cell>
          <cell r="F34">
            <v>748323.57</v>
          </cell>
          <cell r="G34">
            <v>751676.43</v>
          </cell>
          <cell r="H34">
            <v>93767.66</v>
          </cell>
          <cell r="I34">
            <v>93537.52</v>
          </cell>
          <cell r="J34">
            <v>87684.12</v>
          </cell>
          <cell r="K34">
            <v>83278.929999999993</v>
          </cell>
          <cell r="L34">
            <v>109422.83</v>
          </cell>
          <cell r="M34">
            <v>83245.36</v>
          </cell>
          <cell r="N34">
            <v>123455.01</v>
          </cell>
          <cell r="O34">
            <v>77285</v>
          </cell>
        </row>
        <row r="35">
          <cell r="A35" t="str">
            <v>2.2.1.5.01</v>
          </cell>
          <cell r="B35" t="str">
            <v>Servicio de internet y televisión por cable</v>
          </cell>
          <cell r="C35">
            <v>720000</v>
          </cell>
          <cell r="D35">
            <v>0</v>
          </cell>
          <cell r="E35">
            <v>720000</v>
          </cell>
          <cell r="F35">
            <v>276583.99</v>
          </cell>
          <cell r="G35">
            <v>443416.01</v>
          </cell>
          <cell r="H35">
            <v>92265.89</v>
          </cell>
          <cell r="I35">
            <v>44881.82</v>
          </cell>
          <cell r="J35">
            <v>44696.959999999999</v>
          </cell>
          <cell r="K35">
            <v>48929.43</v>
          </cell>
          <cell r="L35">
            <v>50965.41</v>
          </cell>
          <cell r="M35">
            <v>53635.67</v>
          </cell>
          <cell r="N35">
            <v>54171.11</v>
          </cell>
          <cell r="O35">
            <v>53869.72</v>
          </cell>
        </row>
        <row r="36">
          <cell r="A36" t="str">
            <v>2.2.1.7.01</v>
          </cell>
          <cell r="B36" t="str">
            <v>Agua</v>
          </cell>
          <cell r="C36">
            <v>54000</v>
          </cell>
          <cell r="D36">
            <v>-44000</v>
          </cell>
          <cell r="E36">
            <v>10000</v>
          </cell>
          <cell r="F36">
            <v>8258</v>
          </cell>
          <cell r="G36">
            <v>1742</v>
          </cell>
          <cell r="L36">
            <v>1742</v>
          </cell>
        </row>
        <row r="37">
          <cell r="A37" t="str">
            <v>2.2.2</v>
          </cell>
          <cell r="B37" t="str">
            <v>PUBLICIDAD, IMPRESIÓN Y ENCUADERNACIÓN</v>
          </cell>
          <cell r="C37">
            <v>800000</v>
          </cell>
          <cell r="D37">
            <v>0</v>
          </cell>
          <cell r="E37">
            <v>800000</v>
          </cell>
          <cell r="F37">
            <v>633885.5</v>
          </cell>
          <cell r="G37">
            <v>166114.5</v>
          </cell>
          <cell r="H37">
            <v>0</v>
          </cell>
          <cell r="I37">
            <v>0</v>
          </cell>
          <cell r="J37">
            <v>145376</v>
          </cell>
          <cell r="K37">
            <v>0</v>
          </cell>
          <cell r="L37">
            <v>0</v>
          </cell>
          <cell r="M37">
            <v>0</v>
          </cell>
          <cell r="N37">
            <v>20738.5</v>
          </cell>
          <cell r="O37">
            <v>0</v>
          </cell>
          <cell r="P37">
            <v>0</v>
          </cell>
          <cell r="Q37">
            <v>0</v>
          </cell>
          <cell r="R37">
            <v>0</v>
          </cell>
          <cell r="S37">
            <v>0</v>
          </cell>
        </row>
        <row r="38">
          <cell r="A38" t="str">
            <v>2.2.2.1.01</v>
          </cell>
          <cell r="B38" t="str">
            <v>Publicidad y propaganda</v>
          </cell>
          <cell r="C38">
            <v>500000</v>
          </cell>
          <cell r="D38">
            <v>0</v>
          </cell>
          <cell r="E38">
            <v>500000</v>
          </cell>
          <cell r="F38">
            <v>500000</v>
          </cell>
          <cell r="G38">
            <v>0</v>
          </cell>
        </row>
        <row r="39">
          <cell r="A39" t="str">
            <v>2.2.2.2.01</v>
          </cell>
          <cell r="B39" t="str">
            <v>Impresión, encuadernación y rotulación</v>
          </cell>
          <cell r="C39">
            <v>300000</v>
          </cell>
          <cell r="D39">
            <v>0</v>
          </cell>
          <cell r="E39">
            <v>300000</v>
          </cell>
          <cell r="F39">
            <v>133885.5</v>
          </cell>
          <cell r="G39">
            <v>166114.5</v>
          </cell>
          <cell r="J39">
            <v>145376</v>
          </cell>
          <cell r="N39">
            <v>20738.5</v>
          </cell>
        </row>
        <row r="40">
          <cell r="A40" t="str">
            <v>2.2.3</v>
          </cell>
          <cell r="B40" t="str">
            <v>VIÁTICOS</v>
          </cell>
          <cell r="C40">
            <v>860000</v>
          </cell>
          <cell r="D40">
            <v>-200000</v>
          </cell>
          <cell r="E40">
            <v>660000</v>
          </cell>
          <cell r="F40">
            <v>518264.72</v>
          </cell>
          <cell r="G40">
            <v>141735.28</v>
          </cell>
          <cell r="H40">
            <v>0</v>
          </cell>
          <cell r="I40">
            <v>0</v>
          </cell>
          <cell r="J40">
            <v>0</v>
          </cell>
          <cell r="K40">
            <v>0</v>
          </cell>
          <cell r="L40">
            <v>130485.28</v>
          </cell>
          <cell r="M40">
            <v>0</v>
          </cell>
          <cell r="N40">
            <v>3750</v>
          </cell>
          <cell r="O40">
            <v>7500</v>
          </cell>
          <cell r="P40">
            <v>0</v>
          </cell>
          <cell r="Q40">
            <v>0</v>
          </cell>
          <cell r="R40">
            <v>0</v>
          </cell>
          <cell r="S40">
            <v>0</v>
          </cell>
        </row>
        <row r="41">
          <cell r="A41" t="str">
            <v>2.2.3.1.01</v>
          </cell>
          <cell r="B41" t="str">
            <v>Viáticos dentro del país</v>
          </cell>
          <cell r="C41">
            <v>360000</v>
          </cell>
          <cell r="D41">
            <v>0</v>
          </cell>
          <cell r="E41">
            <v>360000</v>
          </cell>
          <cell r="F41">
            <v>330650</v>
          </cell>
          <cell r="G41">
            <v>29350</v>
          </cell>
          <cell r="L41">
            <v>18100</v>
          </cell>
          <cell r="N41">
            <v>3750</v>
          </cell>
          <cell r="O41">
            <v>7500</v>
          </cell>
        </row>
        <row r="42">
          <cell r="A42" t="str">
            <v>2.2.3.2.01</v>
          </cell>
          <cell r="B42" t="str">
            <v>Viáticos fuera del país</v>
          </cell>
          <cell r="C42">
            <v>500000</v>
          </cell>
          <cell r="D42">
            <v>-200000</v>
          </cell>
          <cell r="E42">
            <v>300000</v>
          </cell>
          <cell r="F42">
            <v>187614.72</v>
          </cell>
          <cell r="G42">
            <v>112385.28</v>
          </cell>
          <cell r="L42">
            <v>112385.28</v>
          </cell>
        </row>
        <row r="43">
          <cell r="A43" t="str">
            <v>2.2.4</v>
          </cell>
          <cell r="B43" t="str">
            <v>TRANSPORTE Y ALMACENAJE</v>
          </cell>
          <cell r="C43">
            <v>27000</v>
          </cell>
          <cell r="D43">
            <v>712700.62</v>
          </cell>
          <cell r="E43">
            <v>739700.62</v>
          </cell>
          <cell r="F43">
            <v>372833.33999999997</v>
          </cell>
          <cell r="G43">
            <v>366867.28</v>
          </cell>
          <cell r="H43">
            <v>0</v>
          </cell>
          <cell r="I43">
            <v>162700.62</v>
          </cell>
          <cell r="J43">
            <v>0</v>
          </cell>
          <cell r="K43">
            <v>0</v>
          </cell>
          <cell r="L43">
            <v>204166.66</v>
          </cell>
          <cell r="M43">
            <v>0</v>
          </cell>
          <cell r="N43">
            <v>0</v>
          </cell>
          <cell r="O43">
            <v>0</v>
          </cell>
          <cell r="P43">
            <v>0</v>
          </cell>
          <cell r="Q43">
            <v>0</v>
          </cell>
          <cell r="R43">
            <v>0</v>
          </cell>
          <cell r="S43">
            <v>0</v>
          </cell>
        </row>
        <row r="44">
          <cell r="A44" t="str">
            <v>2.2.4.1.01</v>
          </cell>
          <cell r="B44" t="str">
            <v>Pasajes y gastos de transporte</v>
          </cell>
          <cell r="C44">
            <v>0</v>
          </cell>
          <cell r="D44">
            <v>712700.62</v>
          </cell>
          <cell r="E44">
            <v>712700.62</v>
          </cell>
          <cell r="F44">
            <v>346753.33999999997</v>
          </cell>
          <cell r="G44">
            <v>365947.28</v>
          </cell>
          <cell r="I44">
            <v>162700.62</v>
          </cell>
          <cell r="L44">
            <v>203246.66</v>
          </cell>
        </row>
        <row r="45">
          <cell r="A45" t="str">
            <v>2.2.4.4.01</v>
          </cell>
          <cell r="B45" t="str">
            <v>Peaje</v>
          </cell>
          <cell r="C45">
            <v>27000</v>
          </cell>
          <cell r="E45">
            <v>27000</v>
          </cell>
          <cell r="F45">
            <v>26080</v>
          </cell>
          <cell r="G45">
            <v>920</v>
          </cell>
          <cell r="L45">
            <v>920</v>
          </cell>
        </row>
        <row r="46">
          <cell r="A46" t="str">
            <v>2.2.5</v>
          </cell>
          <cell r="B46" t="str">
            <v>ALQUILERES Y RENTAS</v>
          </cell>
          <cell r="C46">
            <v>2470000</v>
          </cell>
          <cell r="D46">
            <v>-1274000</v>
          </cell>
          <cell r="E46">
            <v>1196000</v>
          </cell>
          <cell r="F46">
            <v>239512</v>
          </cell>
          <cell r="G46">
            <v>956488</v>
          </cell>
          <cell r="H46">
            <v>72000</v>
          </cell>
          <cell r="I46">
            <v>0</v>
          </cell>
          <cell r="J46">
            <v>443208</v>
          </cell>
          <cell r="K46">
            <v>0</v>
          </cell>
          <cell r="L46">
            <v>441280</v>
          </cell>
          <cell r="M46">
            <v>0</v>
          </cell>
          <cell r="N46">
            <v>0</v>
          </cell>
          <cell r="O46">
            <v>0</v>
          </cell>
          <cell r="P46">
            <v>0</v>
          </cell>
          <cell r="Q46">
            <v>0</v>
          </cell>
          <cell r="R46">
            <v>0</v>
          </cell>
          <cell r="S46">
            <v>0</v>
          </cell>
        </row>
        <row r="47">
          <cell r="A47" t="str">
            <v>2.2.5.8.01</v>
          </cell>
          <cell r="B47" t="str">
            <v>Otros alquileres</v>
          </cell>
          <cell r="C47">
            <v>600000</v>
          </cell>
          <cell r="D47">
            <v>0</v>
          </cell>
          <cell r="E47">
            <v>600000</v>
          </cell>
          <cell r="F47">
            <v>156792</v>
          </cell>
          <cell r="G47">
            <v>443208</v>
          </cell>
          <cell r="J47">
            <v>443208</v>
          </cell>
        </row>
        <row r="48">
          <cell r="A48" t="str">
            <v>2.2.5.9.01</v>
          </cell>
          <cell r="B48" t="str">
            <v>Licencias Informáticas</v>
          </cell>
          <cell r="C48">
            <v>1870000</v>
          </cell>
          <cell r="D48">
            <v>-1274000</v>
          </cell>
          <cell r="E48">
            <v>596000</v>
          </cell>
          <cell r="F48">
            <v>82720</v>
          </cell>
          <cell r="G48">
            <v>513280</v>
          </cell>
          <cell r="H48">
            <v>72000</v>
          </cell>
          <cell r="L48">
            <v>441280</v>
          </cell>
        </row>
        <row r="49">
          <cell r="A49" t="str">
            <v>2.2.6</v>
          </cell>
          <cell r="B49" t="str">
            <v>SEGUROS</v>
          </cell>
          <cell r="C49">
            <v>78207402</v>
          </cell>
          <cell r="D49">
            <v>-75994712</v>
          </cell>
          <cell r="E49">
            <v>2212690</v>
          </cell>
          <cell r="F49">
            <v>745591.15999999992</v>
          </cell>
          <cell r="G49">
            <v>1467098.84</v>
          </cell>
          <cell r="H49">
            <v>149356.51</v>
          </cell>
          <cell r="I49">
            <v>218691.46999999997</v>
          </cell>
          <cell r="J49">
            <v>226481.26</v>
          </cell>
          <cell r="K49">
            <v>164366.71</v>
          </cell>
          <cell r="L49">
            <v>361399.93</v>
          </cell>
          <cell r="M49">
            <v>177358.46</v>
          </cell>
          <cell r="N49">
            <v>0</v>
          </cell>
          <cell r="O49">
            <v>169444.5</v>
          </cell>
          <cell r="P49">
            <v>0</v>
          </cell>
          <cell r="Q49">
            <v>0</v>
          </cell>
          <cell r="R49">
            <v>0</v>
          </cell>
          <cell r="S49">
            <v>0</v>
          </cell>
        </row>
        <row r="50">
          <cell r="A50" t="str">
            <v>2.2.6.2.01</v>
          </cell>
          <cell r="B50" t="str">
            <v>Seguro de bienes muebles</v>
          </cell>
          <cell r="C50">
            <v>600000</v>
          </cell>
          <cell r="D50">
            <v>0</v>
          </cell>
          <cell r="E50">
            <v>600000</v>
          </cell>
          <cell r="F50">
            <v>320204.7</v>
          </cell>
          <cell r="G50">
            <v>279795.3</v>
          </cell>
          <cell r="I50">
            <v>63323.45</v>
          </cell>
          <cell r="J50">
            <v>64174.95</v>
          </cell>
          <cell r="L50">
            <v>152296.9</v>
          </cell>
        </row>
        <row r="51">
          <cell r="A51" t="str">
            <v>2.2.6.3.01</v>
          </cell>
          <cell r="B51" t="str">
            <v>Seguros de personas</v>
          </cell>
          <cell r="C51">
            <v>1612690</v>
          </cell>
          <cell r="D51">
            <v>0</v>
          </cell>
          <cell r="E51">
            <v>1612690</v>
          </cell>
          <cell r="F51">
            <v>425386.45999999996</v>
          </cell>
          <cell r="G51">
            <v>1187303.54</v>
          </cell>
          <cell r="H51">
            <v>149356.51</v>
          </cell>
          <cell r="I51">
            <v>155368.01999999999</v>
          </cell>
          <cell r="J51">
            <v>162306.31</v>
          </cell>
          <cell r="K51">
            <v>164366.71</v>
          </cell>
          <cell r="L51">
            <v>209103.03</v>
          </cell>
          <cell r="M51">
            <v>177358.46</v>
          </cell>
          <cell r="O51">
            <v>169444.5</v>
          </cell>
        </row>
        <row r="52">
          <cell r="A52" t="str">
            <v>2.2.6.4.01</v>
          </cell>
          <cell r="B52" t="str">
            <v>Seguros de la producción agrícola</v>
          </cell>
          <cell r="C52">
            <v>75994712</v>
          </cell>
          <cell r="D52">
            <v>-75994712</v>
          </cell>
          <cell r="E52">
            <v>0</v>
          </cell>
          <cell r="F52">
            <v>0</v>
          </cell>
          <cell r="G52">
            <v>0</v>
          </cell>
        </row>
        <row r="53">
          <cell r="A53" t="str">
            <v>2.2.7</v>
          </cell>
          <cell r="B53" t="str">
            <v>SERVICIOS DE CONSERVACIÓN, REPARACIONES MENORES E INSTALACIONES T EMPORALES</v>
          </cell>
          <cell r="C53">
            <v>1300000</v>
          </cell>
          <cell r="D53">
            <v>-750000</v>
          </cell>
          <cell r="E53">
            <v>550000</v>
          </cell>
          <cell r="F53">
            <v>523520</v>
          </cell>
          <cell r="G53">
            <v>26480</v>
          </cell>
          <cell r="H53">
            <v>0</v>
          </cell>
          <cell r="I53">
            <v>0</v>
          </cell>
          <cell r="J53">
            <v>0</v>
          </cell>
          <cell r="K53">
            <v>0</v>
          </cell>
          <cell r="L53">
            <v>2750</v>
          </cell>
          <cell r="M53">
            <v>0</v>
          </cell>
          <cell r="N53">
            <v>0</v>
          </cell>
          <cell r="O53">
            <v>23730</v>
          </cell>
          <cell r="P53">
            <v>0</v>
          </cell>
          <cell r="Q53">
            <v>0</v>
          </cell>
          <cell r="R53">
            <v>0</v>
          </cell>
          <cell r="S53">
            <v>0</v>
          </cell>
        </row>
        <row r="54">
          <cell r="A54" t="str">
            <v>2.2.7.1.01</v>
          </cell>
          <cell r="B54" t="str">
            <v>Mantenimiento y reparaciones menores en edificaciones</v>
          </cell>
          <cell r="C54">
            <v>600000</v>
          </cell>
          <cell r="D54">
            <v>-600000</v>
          </cell>
          <cell r="E54">
            <v>0</v>
          </cell>
          <cell r="F54">
            <v>0</v>
          </cell>
          <cell r="G54">
            <v>0</v>
          </cell>
        </row>
        <row r="55">
          <cell r="A55" t="str">
            <v>2.2.7.2.01</v>
          </cell>
          <cell r="B55" t="str">
            <v>Mantenimiento y reparación de muebles y equipos de  oficina</v>
          </cell>
          <cell r="C55">
            <v>250000</v>
          </cell>
          <cell r="D55">
            <v>-150000</v>
          </cell>
          <cell r="E55">
            <v>100000</v>
          </cell>
          <cell r="F55">
            <v>100000</v>
          </cell>
          <cell r="G55">
            <v>0</v>
          </cell>
        </row>
        <row r="56">
          <cell r="A56" t="str">
            <v>2.2.7.2.02</v>
          </cell>
          <cell r="B56" t="str">
            <v>Mantenimiento y reparación de equipos de tecnología e información</v>
          </cell>
          <cell r="C56">
            <v>250000</v>
          </cell>
          <cell r="D56">
            <v>0</v>
          </cell>
          <cell r="E56">
            <v>250000</v>
          </cell>
          <cell r="F56">
            <v>250000</v>
          </cell>
          <cell r="G56">
            <v>0</v>
          </cell>
        </row>
        <row r="57">
          <cell r="A57" t="str">
            <v>2.2.7.2.06</v>
          </cell>
          <cell r="B57" t="str">
            <v>Mantenimiento  y  reparación  de  equipos  de  transporte,   tracción  y elevación</v>
          </cell>
          <cell r="C57">
            <v>200000</v>
          </cell>
          <cell r="D57">
            <v>0</v>
          </cell>
          <cell r="E57">
            <v>200000</v>
          </cell>
          <cell r="F57">
            <v>173520</v>
          </cell>
          <cell r="G57">
            <v>26480</v>
          </cell>
          <cell r="L57">
            <v>2750</v>
          </cell>
          <cell r="O57">
            <v>23730</v>
          </cell>
        </row>
        <row r="58">
          <cell r="A58" t="str">
            <v>2.2.8</v>
          </cell>
          <cell r="B58" t="str">
            <v>SERVICIOS NO INCLUIDOS EN CONCEPTOS ANTERIORES</v>
          </cell>
          <cell r="C58">
            <v>2195000</v>
          </cell>
          <cell r="D58">
            <v>705000</v>
          </cell>
          <cell r="E58">
            <v>2900000</v>
          </cell>
          <cell r="F58">
            <v>1978916.58</v>
          </cell>
          <cell r="G58">
            <v>921083.42</v>
          </cell>
          <cell r="H58">
            <v>0</v>
          </cell>
          <cell r="I58">
            <v>174268.59</v>
          </cell>
          <cell r="J58">
            <v>0</v>
          </cell>
          <cell r="K58">
            <v>83650.240000000005</v>
          </cell>
          <cell r="L58">
            <v>154229.87</v>
          </cell>
          <cell r="M58">
            <v>193656.24</v>
          </cell>
          <cell r="N58">
            <v>245550.24</v>
          </cell>
          <cell r="O58">
            <v>69728.240000000005</v>
          </cell>
          <cell r="P58">
            <v>0</v>
          </cell>
          <cell r="Q58">
            <v>0</v>
          </cell>
          <cell r="R58">
            <v>0</v>
          </cell>
          <cell r="S58">
            <v>0</v>
          </cell>
        </row>
        <row r="59">
          <cell r="A59" t="str">
            <v>2.2.8.2.01</v>
          </cell>
          <cell r="B59" t="str">
            <v>Comisiones y gastos</v>
          </cell>
          <cell r="C59">
            <v>25000</v>
          </cell>
          <cell r="D59">
            <v>25000</v>
          </cell>
          <cell r="E59">
            <v>50000</v>
          </cell>
          <cell r="F59">
            <v>48658.37</v>
          </cell>
          <cell r="G59">
            <v>1341.63</v>
          </cell>
          <cell r="L59">
            <v>1341.63</v>
          </cell>
        </row>
        <row r="60">
          <cell r="A60" t="str">
            <v>2.2.8.5.03</v>
          </cell>
          <cell r="B60" t="str">
            <v>Limpieza e higiene</v>
          </cell>
          <cell r="C60">
            <v>150000</v>
          </cell>
          <cell r="D60">
            <v>0</v>
          </cell>
          <cell r="E60">
            <v>150000</v>
          </cell>
          <cell r="F60">
            <v>150000</v>
          </cell>
          <cell r="G60">
            <v>0</v>
          </cell>
        </row>
        <row r="61">
          <cell r="A61" t="str">
            <v>2.2.8.6.01</v>
          </cell>
          <cell r="B61" t="str">
            <v>Eventos generales</v>
          </cell>
          <cell r="C61">
            <v>1100000</v>
          </cell>
          <cell r="D61">
            <v>-350000</v>
          </cell>
          <cell r="E61">
            <v>750000</v>
          </cell>
          <cell r="F61">
            <v>590932</v>
          </cell>
          <cell r="G61">
            <v>159068</v>
          </cell>
          <cell r="M61">
            <v>159068</v>
          </cell>
        </row>
        <row r="62">
          <cell r="A62" t="str">
            <v>2.2.8.7.02</v>
          </cell>
          <cell r="B62" t="str">
            <v>Servicios jurídicos</v>
          </cell>
          <cell r="C62">
            <v>120000</v>
          </cell>
          <cell r="D62">
            <v>0</v>
          </cell>
          <cell r="E62">
            <v>120000</v>
          </cell>
          <cell r="F62">
            <v>-46380</v>
          </cell>
          <cell r="G62">
            <v>166380</v>
          </cell>
          <cell r="I62">
            <v>21240</v>
          </cell>
          <cell r="N62">
            <v>141600</v>
          </cell>
          <cell r="O62">
            <v>3540</v>
          </cell>
        </row>
        <row r="63">
          <cell r="A63" t="str">
            <v>2.2.8.7.04</v>
          </cell>
          <cell r="B63" t="str">
            <v>Servicios de capacitación</v>
          </cell>
          <cell r="C63">
            <v>800000</v>
          </cell>
          <cell r="D63">
            <v>1030000</v>
          </cell>
          <cell r="E63">
            <v>1830000</v>
          </cell>
          <cell r="F63">
            <v>1235706.21</v>
          </cell>
          <cell r="G63">
            <v>594293.79</v>
          </cell>
          <cell r="I63">
            <v>153028.59</v>
          </cell>
          <cell r="K63">
            <v>83650.240000000005</v>
          </cell>
          <cell r="L63">
            <v>152888.24</v>
          </cell>
          <cell r="M63">
            <v>34588.239999999998</v>
          </cell>
          <cell r="N63">
            <v>103950.24</v>
          </cell>
          <cell r="O63">
            <v>66188.240000000005</v>
          </cell>
        </row>
        <row r="64">
          <cell r="A64" t="str">
            <v>2.2.9</v>
          </cell>
          <cell r="B64" t="str">
            <v>OTRAS CONTRATACIONES DE SERVICIOS</v>
          </cell>
          <cell r="C64">
            <v>3700000</v>
          </cell>
          <cell r="D64">
            <v>0</v>
          </cell>
          <cell r="E64">
            <v>3700000</v>
          </cell>
          <cell r="F64">
            <v>2905031.4</v>
          </cell>
          <cell r="G64">
            <v>794968.6</v>
          </cell>
          <cell r="H64">
            <v>0</v>
          </cell>
          <cell r="I64">
            <v>33423.5</v>
          </cell>
          <cell r="J64">
            <v>0</v>
          </cell>
          <cell r="K64">
            <v>0</v>
          </cell>
          <cell r="L64">
            <v>191133.1</v>
          </cell>
          <cell r="M64">
            <v>206146</v>
          </cell>
          <cell r="N64">
            <v>173460</v>
          </cell>
          <cell r="O64">
            <v>190806</v>
          </cell>
          <cell r="P64">
            <v>0</v>
          </cell>
          <cell r="Q64">
            <v>0</v>
          </cell>
          <cell r="R64">
            <v>0</v>
          </cell>
          <cell r="S64">
            <v>0</v>
          </cell>
        </row>
        <row r="65">
          <cell r="A65" t="str">
            <v>2.2.9.2.01</v>
          </cell>
          <cell r="B65" t="str">
            <v>Servicios de alimentación</v>
          </cell>
          <cell r="C65">
            <v>3350000</v>
          </cell>
          <cell r="D65">
            <v>0</v>
          </cell>
          <cell r="E65">
            <v>3350000</v>
          </cell>
          <cell r="F65">
            <v>2612795</v>
          </cell>
          <cell r="G65">
            <v>737205</v>
          </cell>
          <cell r="L65">
            <v>182133</v>
          </cell>
          <cell r="M65">
            <v>190806</v>
          </cell>
          <cell r="N65">
            <v>173460</v>
          </cell>
          <cell r="O65">
            <v>190806</v>
          </cell>
        </row>
        <row r="66">
          <cell r="A66" t="str">
            <v>2.2.9.2.03</v>
          </cell>
          <cell r="B66" t="str">
            <v>Servicios de catering</v>
          </cell>
          <cell r="C66">
            <v>350000</v>
          </cell>
          <cell r="D66">
            <v>0</v>
          </cell>
          <cell r="E66">
            <v>350000</v>
          </cell>
          <cell r="F66">
            <v>292236.40000000002</v>
          </cell>
          <cell r="G66">
            <v>57763.6</v>
          </cell>
          <cell r="I66">
            <v>33423.5</v>
          </cell>
          <cell r="L66">
            <v>9000.1</v>
          </cell>
          <cell r="M66">
            <v>15340</v>
          </cell>
          <cell r="N66">
            <v>0</v>
          </cell>
        </row>
        <row r="67">
          <cell r="A67">
            <v>2.2999999999999998</v>
          </cell>
          <cell r="B67" t="str">
            <v>MATERIALES Y SUMINISTROS</v>
          </cell>
          <cell r="C67">
            <v>7426200</v>
          </cell>
          <cell r="D67">
            <v>-351976</v>
          </cell>
          <cell r="E67">
            <v>7074224</v>
          </cell>
          <cell r="F67">
            <v>4087116.47</v>
          </cell>
          <cell r="G67">
            <v>2987107.53</v>
          </cell>
          <cell r="H67">
            <v>0</v>
          </cell>
          <cell r="I67">
            <v>440096.88</v>
          </cell>
          <cell r="J67">
            <v>15340</v>
          </cell>
          <cell r="K67">
            <v>435397.7</v>
          </cell>
          <cell r="L67">
            <v>398098.99</v>
          </cell>
          <cell r="M67">
            <v>414329.99</v>
          </cell>
          <cell r="N67">
            <v>677043.57000000007</v>
          </cell>
          <cell r="O67">
            <v>606800.4</v>
          </cell>
          <cell r="P67">
            <v>0</v>
          </cell>
          <cell r="Q67">
            <v>0</v>
          </cell>
          <cell r="R67">
            <v>0</v>
          </cell>
          <cell r="S67">
            <v>0</v>
          </cell>
        </row>
        <row r="68">
          <cell r="A68" t="str">
            <v>2.3.1</v>
          </cell>
          <cell r="B68" t="str">
            <v>ALIMENTOS Y PRODUCTOS AGROFORESTALES</v>
          </cell>
          <cell r="C68">
            <v>45000</v>
          </cell>
          <cell r="D68">
            <v>54000</v>
          </cell>
          <cell r="E68">
            <v>99000</v>
          </cell>
          <cell r="F68">
            <v>45847</v>
          </cell>
          <cell r="G68">
            <v>53153</v>
          </cell>
          <cell r="H68">
            <v>0</v>
          </cell>
          <cell r="I68">
            <v>1950</v>
          </cell>
          <cell r="J68">
            <v>0</v>
          </cell>
          <cell r="K68">
            <v>22549.200000000001</v>
          </cell>
          <cell r="L68">
            <v>7299</v>
          </cell>
          <cell r="M68">
            <v>0</v>
          </cell>
          <cell r="N68">
            <v>17919.8</v>
          </cell>
          <cell r="O68">
            <v>3435</v>
          </cell>
          <cell r="P68">
            <v>0</v>
          </cell>
          <cell r="Q68">
            <v>0</v>
          </cell>
          <cell r="R68">
            <v>0</v>
          </cell>
          <cell r="S68">
            <v>0</v>
          </cell>
        </row>
        <row r="69">
          <cell r="A69" t="str">
            <v>2.3.1.1.01</v>
          </cell>
          <cell r="B69" t="str">
            <v>Alimentos y bebidas para personas</v>
          </cell>
          <cell r="C69">
            <v>45000</v>
          </cell>
          <cell r="D69">
            <v>54000</v>
          </cell>
          <cell r="E69">
            <v>99000</v>
          </cell>
          <cell r="F69">
            <v>45847</v>
          </cell>
          <cell r="G69">
            <v>53153</v>
          </cell>
          <cell r="I69">
            <v>1950</v>
          </cell>
          <cell r="K69">
            <v>22549.200000000001</v>
          </cell>
          <cell r="L69">
            <v>7299</v>
          </cell>
          <cell r="N69">
            <v>17919.8</v>
          </cell>
          <cell r="O69">
            <v>3435</v>
          </cell>
        </row>
        <row r="70">
          <cell r="A70" t="str">
            <v>2.3.2</v>
          </cell>
          <cell r="B70" t="str">
            <v>TEXTILES Y VESTUARIOS</v>
          </cell>
          <cell r="C70">
            <v>550000</v>
          </cell>
          <cell r="D70">
            <v>-300000</v>
          </cell>
          <cell r="E70">
            <v>250000</v>
          </cell>
          <cell r="F70">
            <v>71879</v>
          </cell>
          <cell r="G70">
            <v>178121</v>
          </cell>
          <cell r="H70">
            <v>0</v>
          </cell>
          <cell r="I70">
            <v>0</v>
          </cell>
          <cell r="J70">
            <v>0</v>
          </cell>
          <cell r="K70">
            <v>0</v>
          </cell>
          <cell r="L70">
            <v>0</v>
          </cell>
          <cell r="M70">
            <v>0</v>
          </cell>
          <cell r="N70">
            <v>0</v>
          </cell>
          <cell r="O70">
            <v>178121</v>
          </cell>
          <cell r="P70">
            <v>0</v>
          </cell>
          <cell r="Q70">
            <v>0</v>
          </cell>
          <cell r="R70">
            <v>0</v>
          </cell>
          <cell r="S70">
            <v>0</v>
          </cell>
        </row>
        <row r="71">
          <cell r="A71" t="str">
            <v>2.3.2.3.01</v>
          </cell>
          <cell r="B71" t="str">
            <v>Prendas y accesorios de vestir</v>
          </cell>
          <cell r="C71">
            <v>550000</v>
          </cell>
          <cell r="D71">
            <v>-300000</v>
          </cell>
          <cell r="E71">
            <v>250000</v>
          </cell>
          <cell r="F71">
            <v>71879</v>
          </cell>
          <cell r="G71">
            <v>178121</v>
          </cell>
          <cell r="O71">
            <v>178121</v>
          </cell>
        </row>
        <row r="72">
          <cell r="A72" t="str">
            <v>2.3.3</v>
          </cell>
          <cell r="B72" t="str">
            <v>PAPEL, CARTÓN E IMPRESOS</v>
          </cell>
          <cell r="C72">
            <v>234000</v>
          </cell>
          <cell r="D72">
            <v>-70000</v>
          </cell>
          <cell r="E72">
            <v>164000</v>
          </cell>
          <cell r="F72">
            <v>141054.69</v>
          </cell>
          <cell r="G72">
            <v>22945.309999999998</v>
          </cell>
          <cell r="H72">
            <v>0</v>
          </cell>
          <cell r="I72">
            <v>10441.82</v>
          </cell>
          <cell r="J72">
            <v>0</v>
          </cell>
          <cell r="K72">
            <v>5103.5</v>
          </cell>
          <cell r="L72">
            <v>7399.99</v>
          </cell>
          <cell r="M72">
            <v>0</v>
          </cell>
          <cell r="N72">
            <v>0</v>
          </cell>
          <cell r="O72">
            <v>0</v>
          </cell>
          <cell r="P72">
            <v>0</v>
          </cell>
          <cell r="Q72">
            <v>0</v>
          </cell>
          <cell r="R72">
            <v>0</v>
          </cell>
          <cell r="S72">
            <v>0</v>
          </cell>
        </row>
        <row r="73">
          <cell r="A73" t="str">
            <v>2.3.3.1.01</v>
          </cell>
          <cell r="B73" t="str">
            <v>Papel de escritorio</v>
          </cell>
          <cell r="C73">
            <v>120000</v>
          </cell>
          <cell r="D73">
            <v>-70000</v>
          </cell>
          <cell r="E73">
            <v>50000</v>
          </cell>
          <cell r="F73">
            <v>39793</v>
          </cell>
          <cell r="G73">
            <v>10207</v>
          </cell>
          <cell r="I73">
            <v>10207</v>
          </cell>
        </row>
        <row r="74">
          <cell r="A74" t="str">
            <v>2.3.3.2.01</v>
          </cell>
          <cell r="B74" t="str">
            <v>Papel y cartón</v>
          </cell>
          <cell r="C74">
            <v>84000</v>
          </cell>
          <cell r="D74">
            <v>0</v>
          </cell>
          <cell r="E74">
            <v>84000</v>
          </cell>
          <cell r="F74">
            <v>78661.679999999993</v>
          </cell>
          <cell r="G74">
            <v>5338.32</v>
          </cell>
          <cell r="I74">
            <v>234.82</v>
          </cell>
          <cell r="K74">
            <v>5103.5</v>
          </cell>
        </row>
        <row r="75">
          <cell r="A75" t="str">
            <v>2.3.3.3.01</v>
          </cell>
          <cell r="B75" t="str">
            <v>Productos de artes gráficas</v>
          </cell>
          <cell r="C75">
            <v>30000</v>
          </cell>
          <cell r="D75">
            <v>0</v>
          </cell>
          <cell r="E75">
            <v>30000</v>
          </cell>
          <cell r="F75">
            <v>22600.010000000002</v>
          </cell>
          <cell r="G75">
            <v>7399.99</v>
          </cell>
          <cell r="L75">
            <v>7399.99</v>
          </cell>
        </row>
        <row r="76">
          <cell r="A76" t="str">
            <v>2.3.5</v>
          </cell>
          <cell r="B76" t="str">
            <v>CUERO, CAUCHO Y PLÁSTICO</v>
          </cell>
          <cell r="C76">
            <v>124800</v>
          </cell>
          <cell r="D76">
            <v>-110000</v>
          </cell>
          <cell r="E76">
            <v>14800</v>
          </cell>
          <cell r="F76">
            <v>14800</v>
          </cell>
          <cell r="G76">
            <v>0</v>
          </cell>
          <cell r="H76">
            <v>0</v>
          </cell>
          <cell r="I76">
            <v>0</v>
          </cell>
          <cell r="J76">
            <v>0</v>
          </cell>
          <cell r="K76">
            <v>0</v>
          </cell>
          <cell r="L76">
            <v>0</v>
          </cell>
          <cell r="M76">
            <v>0</v>
          </cell>
          <cell r="N76">
            <v>0</v>
          </cell>
          <cell r="O76">
            <v>0</v>
          </cell>
          <cell r="P76">
            <v>0</v>
          </cell>
          <cell r="Q76">
            <v>0</v>
          </cell>
          <cell r="R76">
            <v>0</v>
          </cell>
          <cell r="S76">
            <v>0</v>
          </cell>
        </row>
        <row r="77">
          <cell r="A77" t="str">
            <v>2.3.5.3.01</v>
          </cell>
          <cell r="B77" t="str">
            <v>Llantas y neumáticos</v>
          </cell>
          <cell r="C77">
            <v>120000</v>
          </cell>
          <cell r="D77">
            <v>-110000</v>
          </cell>
          <cell r="E77">
            <v>10000</v>
          </cell>
          <cell r="F77">
            <v>10000</v>
          </cell>
          <cell r="G77">
            <v>0</v>
          </cell>
        </row>
        <row r="78">
          <cell r="A78" t="str">
            <v>2.3.5.5.01</v>
          </cell>
          <cell r="B78" t="str">
            <v>Plástico</v>
          </cell>
          <cell r="C78">
            <v>4800</v>
          </cell>
          <cell r="D78">
            <v>0</v>
          </cell>
          <cell r="E78">
            <v>4800</v>
          </cell>
          <cell r="F78">
            <v>4800</v>
          </cell>
          <cell r="G78">
            <v>0</v>
          </cell>
        </row>
        <row r="79">
          <cell r="A79" t="str">
            <v>2.3.6</v>
          </cell>
          <cell r="B79" t="str">
            <v>PRODUCTOS DE MINERALES, METÁLICOS Y NO METÁLICOS</v>
          </cell>
          <cell r="C79">
            <v>4800</v>
          </cell>
          <cell r="D79">
            <v>0</v>
          </cell>
          <cell r="E79">
            <v>4800</v>
          </cell>
          <cell r="F79">
            <v>3762.76</v>
          </cell>
          <cell r="G79">
            <v>1037.24</v>
          </cell>
          <cell r="H79">
            <v>0</v>
          </cell>
          <cell r="I79">
            <v>0</v>
          </cell>
          <cell r="J79">
            <v>0</v>
          </cell>
          <cell r="K79">
            <v>0</v>
          </cell>
          <cell r="L79">
            <v>0</v>
          </cell>
          <cell r="M79">
            <v>0</v>
          </cell>
          <cell r="N79">
            <v>1037.24</v>
          </cell>
          <cell r="O79">
            <v>0</v>
          </cell>
          <cell r="P79">
            <v>0</v>
          </cell>
          <cell r="Q79">
            <v>0</v>
          </cell>
          <cell r="R79">
            <v>0</v>
          </cell>
          <cell r="S79">
            <v>0</v>
          </cell>
        </row>
        <row r="80">
          <cell r="A80" t="str">
            <v>2.3.6.3.04</v>
          </cell>
          <cell r="B80" t="str">
            <v>Herramientas menores</v>
          </cell>
          <cell r="C80">
            <v>4800</v>
          </cell>
          <cell r="D80">
            <v>0</v>
          </cell>
          <cell r="E80">
            <v>4800</v>
          </cell>
          <cell r="F80">
            <v>3762.76</v>
          </cell>
          <cell r="G80">
            <v>1037.24</v>
          </cell>
          <cell r="N80">
            <v>1037.24</v>
          </cell>
        </row>
        <row r="81">
          <cell r="A81" t="str">
            <v>2.3.7</v>
          </cell>
          <cell r="B81" t="str">
            <v>COMBUSTIBLES, LUBRICANTES, PRODUCTOS QUÍMICOS Y  CONEXOS</v>
          </cell>
          <cell r="C81">
            <v>4803600</v>
          </cell>
          <cell r="D81">
            <v>336500</v>
          </cell>
          <cell r="E81">
            <v>5140100</v>
          </cell>
          <cell r="F81">
            <v>2858778.58</v>
          </cell>
          <cell r="G81">
            <v>2281321.42</v>
          </cell>
          <cell r="H81">
            <v>0</v>
          </cell>
          <cell r="I81">
            <v>336500</v>
          </cell>
          <cell r="J81">
            <v>0</v>
          </cell>
          <cell r="K81">
            <v>376451.4</v>
          </cell>
          <cell r="L81">
            <v>375000</v>
          </cell>
          <cell r="M81">
            <v>375000</v>
          </cell>
          <cell r="N81">
            <v>443370.02</v>
          </cell>
          <cell r="O81">
            <v>375000</v>
          </cell>
          <cell r="P81">
            <v>0</v>
          </cell>
          <cell r="Q81">
            <v>0</v>
          </cell>
          <cell r="R81">
            <v>0</v>
          </cell>
          <cell r="S81">
            <v>0</v>
          </cell>
        </row>
        <row r="82">
          <cell r="A82" t="str">
            <v>2.3.7.1.01</v>
          </cell>
          <cell r="B82" t="str">
            <v>Gasolina</v>
          </cell>
          <cell r="C82">
            <v>4500000</v>
          </cell>
          <cell r="D82">
            <v>336500</v>
          </cell>
          <cell r="E82">
            <v>4836500</v>
          </cell>
          <cell r="F82">
            <v>2625000</v>
          </cell>
          <cell r="G82">
            <v>2211500</v>
          </cell>
          <cell r="I82">
            <v>336500</v>
          </cell>
          <cell r="K82">
            <v>375000</v>
          </cell>
          <cell r="L82">
            <v>375000</v>
          </cell>
          <cell r="M82">
            <v>375000</v>
          </cell>
          <cell r="N82">
            <v>375000</v>
          </cell>
          <cell r="O82">
            <v>375000</v>
          </cell>
        </row>
        <row r="83">
          <cell r="A83" t="str">
            <v>2.3.7.2.03</v>
          </cell>
          <cell r="B83" t="str">
            <v>Productos químicos de uso personal y de laboratorios</v>
          </cell>
          <cell r="C83">
            <v>150000</v>
          </cell>
          <cell r="D83">
            <v>0</v>
          </cell>
          <cell r="E83">
            <v>150000</v>
          </cell>
          <cell r="F83">
            <v>144206.20000000001</v>
          </cell>
          <cell r="G83">
            <v>5793.7999999999993</v>
          </cell>
          <cell r="K83">
            <v>1451.4</v>
          </cell>
          <cell r="N83">
            <v>4342.3999999999996</v>
          </cell>
        </row>
        <row r="84">
          <cell r="A84" t="str">
            <v>2.3.7.2.05</v>
          </cell>
          <cell r="B84" t="str">
            <v>Insecticidas, fumigantes y otros</v>
          </cell>
          <cell r="C84">
            <v>120000</v>
          </cell>
          <cell r="D84">
            <v>0</v>
          </cell>
          <cell r="E84">
            <v>120000</v>
          </cell>
          <cell r="F84">
            <v>117850</v>
          </cell>
          <cell r="G84">
            <v>2150</v>
          </cell>
          <cell r="N84">
            <v>2150</v>
          </cell>
        </row>
        <row r="85">
          <cell r="A85" t="str">
            <v>2.3.7.2.06</v>
          </cell>
          <cell r="B85" t="str">
            <v>Pinturas, lacas, barnices, diluyentes y absorbentes para  pinturas</v>
          </cell>
          <cell r="C85">
            <v>30000</v>
          </cell>
          <cell r="D85">
            <v>0</v>
          </cell>
          <cell r="E85">
            <v>30000</v>
          </cell>
          <cell r="F85">
            <v>-30815.620000000003</v>
          </cell>
          <cell r="G85">
            <v>60815.62</v>
          </cell>
          <cell r="N85">
            <v>60815.62</v>
          </cell>
        </row>
        <row r="86">
          <cell r="A86" t="str">
            <v>2.3.7.2.99</v>
          </cell>
          <cell r="B86" t="str">
            <v>Otros productos químicos y conexos</v>
          </cell>
          <cell r="C86">
            <v>3600</v>
          </cell>
          <cell r="D86">
            <v>0</v>
          </cell>
          <cell r="E86">
            <v>3600</v>
          </cell>
          <cell r="F86">
            <v>2538</v>
          </cell>
          <cell r="G86">
            <v>1062</v>
          </cell>
          <cell r="N86">
            <v>1062</v>
          </cell>
        </row>
        <row r="87">
          <cell r="A87" t="str">
            <v>2.3.9</v>
          </cell>
          <cell r="B87" t="str">
            <v>PRODUCTOS Y ÚTILES VARIOS</v>
          </cell>
          <cell r="C87">
            <v>1664000</v>
          </cell>
          <cell r="D87">
            <v>-262476</v>
          </cell>
          <cell r="E87">
            <v>1401524</v>
          </cell>
          <cell r="F87">
            <v>950994.44</v>
          </cell>
          <cell r="G87">
            <v>450529.56000000006</v>
          </cell>
          <cell r="H87">
            <v>0</v>
          </cell>
          <cell r="I87">
            <v>91205.060000000012</v>
          </cell>
          <cell r="J87">
            <v>15340</v>
          </cell>
          <cell r="K87">
            <v>31293.599999999999</v>
          </cell>
          <cell r="L87">
            <v>8400</v>
          </cell>
          <cell r="M87">
            <v>39329.990000000005</v>
          </cell>
          <cell r="N87">
            <v>214716.51</v>
          </cell>
          <cell r="O87">
            <v>50244.4</v>
          </cell>
          <cell r="P87">
            <v>0</v>
          </cell>
          <cell r="Q87">
            <v>0</v>
          </cell>
          <cell r="R87">
            <v>0</v>
          </cell>
          <cell r="S87">
            <v>0</v>
          </cell>
        </row>
        <row r="88">
          <cell r="A88" t="str">
            <v>2.3.9.1.01</v>
          </cell>
          <cell r="B88" t="str">
            <v>Útiles y materiales de limpieza e higiene</v>
          </cell>
          <cell r="C88">
            <v>360000</v>
          </cell>
          <cell r="D88">
            <v>0</v>
          </cell>
          <cell r="E88">
            <v>360000</v>
          </cell>
          <cell r="F88">
            <v>345562.7</v>
          </cell>
          <cell r="G88">
            <v>14437.3</v>
          </cell>
          <cell r="K88">
            <v>12956.4</v>
          </cell>
          <cell r="N88">
            <v>1480.9</v>
          </cell>
        </row>
        <row r="89">
          <cell r="A89" t="str">
            <v>2.3.9.5.01</v>
          </cell>
          <cell r="B89" t="str">
            <v>Útiles de cocina y comedor</v>
          </cell>
          <cell r="C89">
            <v>200000</v>
          </cell>
          <cell r="D89">
            <v>0</v>
          </cell>
          <cell r="E89">
            <v>200000</v>
          </cell>
          <cell r="F89">
            <v>176140.4</v>
          </cell>
          <cell r="G89">
            <v>23859.599999999999</v>
          </cell>
          <cell r="K89">
            <v>18337.2</v>
          </cell>
          <cell r="N89">
            <v>5522.4</v>
          </cell>
        </row>
        <row r="90">
          <cell r="A90" t="str">
            <v>2.3.9.6.01</v>
          </cell>
          <cell r="B90" t="str">
            <v>Productos eléctricos y afines</v>
          </cell>
          <cell r="C90">
            <v>100000</v>
          </cell>
          <cell r="D90">
            <v>0</v>
          </cell>
          <cell r="E90">
            <v>100000</v>
          </cell>
          <cell r="F90">
            <v>67347.01999999999</v>
          </cell>
          <cell r="G90">
            <v>32652.980000000003</v>
          </cell>
          <cell r="I90">
            <v>2644.99</v>
          </cell>
          <cell r="M90">
            <v>30007.99</v>
          </cell>
          <cell r="N90">
            <v>0</v>
          </cell>
        </row>
        <row r="91">
          <cell r="A91" t="str">
            <v>2.3.9.2.01</v>
          </cell>
          <cell r="B91" t="str">
            <v>Útiles y materiales  de escritorio, oficina e informática</v>
          </cell>
          <cell r="C91">
            <v>240000</v>
          </cell>
          <cell r="D91">
            <v>0</v>
          </cell>
          <cell r="E91">
            <v>240000</v>
          </cell>
          <cell r="F91">
            <v>19581.839999999997</v>
          </cell>
          <cell r="G91">
            <v>220418.16</v>
          </cell>
          <cell r="I91">
            <v>88560.07</v>
          </cell>
          <cell r="J91">
            <v>15340</v>
          </cell>
          <cell r="N91">
            <v>116518.09</v>
          </cell>
        </row>
        <row r="92">
          <cell r="A92" t="str">
            <v>2.3.9.8.01</v>
          </cell>
          <cell r="B92" t="str">
            <v>Repuestos</v>
          </cell>
          <cell r="C92">
            <v>540000</v>
          </cell>
          <cell r="D92">
            <v>-262476</v>
          </cell>
          <cell r="E92">
            <v>277524</v>
          </cell>
          <cell r="F92">
            <v>126762.48000000001</v>
          </cell>
          <cell r="G92">
            <v>150761.51999999999</v>
          </cell>
          <cell r="M92">
            <v>9322</v>
          </cell>
          <cell r="N92">
            <v>91195.12</v>
          </cell>
          <cell r="O92">
            <v>50244.4</v>
          </cell>
        </row>
        <row r="93">
          <cell r="A93" t="str">
            <v>2.3.9.8.02</v>
          </cell>
          <cell r="B93" t="str">
            <v>Accesorios</v>
          </cell>
          <cell r="C93">
            <v>24000</v>
          </cell>
          <cell r="D93">
            <v>0</v>
          </cell>
          <cell r="E93">
            <v>24000</v>
          </cell>
          <cell r="F93">
            <v>24000</v>
          </cell>
          <cell r="G93">
            <v>0</v>
          </cell>
        </row>
        <row r="94">
          <cell r="A94" t="str">
            <v>2.3.9.9.01</v>
          </cell>
          <cell r="B94" t="str">
            <v>Productos y Útiles Varios  n.i.p</v>
          </cell>
          <cell r="C94">
            <v>200000</v>
          </cell>
          <cell r="D94">
            <v>-50000</v>
          </cell>
          <cell r="E94">
            <v>150000</v>
          </cell>
          <cell r="F94">
            <v>150000</v>
          </cell>
          <cell r="G94">
            <v>0</v>
          </cell>
        </row>
        <row r="95">
          <cell r="A95" t="str">
            <v>2.3.9.9.05</v>
          </cell>
          <cell r="B95" t="str">
            <v>Productos y útiles diversos</v>
          </cell>
          <cell r="C95">
            <v>0</v>
          </cell>
          <cell r="D95">
            <v>50000</v>
          </cell>
          <cell r="E95">
            <v>50000</v>
          </cell>
          <cell r="F95">
            <v>41600</v>
          </cell>
          <cell r="G95">
            <v>8400</v>
          </cell>
          <cell r="L95">
            <v>8400</v>
          </cell>
        </row>
        <row r="96">
          <cell r="A96">
            <v>2.4</v>
          </cell>
          <cell r="B96" t="str">
            <v>TRANSFERENCIAS CORRIENTES</v>
          </cell>
          <cell r="C96">
            <v>0</v>
          </cell>
          <cell r="D96">
            <v>78670028.780000001</v>
          </cell>
          <cell r="E96">
            <v>78670028.780000001</v>
          </cell>
          <cell r="F96">
            <v>26179109.830000006</v>
          </cell>
          <cell r="G96">
            <v>52490918.949999996</v>
          </cell>
          <cell r="H96">
            <v>0</v>
          </cell>
          <cell r="I96">
            <v>10920028.84</v>
          </cell>
          <cell r="J96">
            <v>9010776.5899999999</v>
          </cell>
          <cell r="K96">
            <v>6463323.1699999999</v>
          </cell>
          <cell r="L96">
            <v>0</v>
          </cell>
          <cell r="M96">
            <v>12926646.34</v>
          </cell>
          <cell r="N96">
            <v>6706820.8399999999</v>
          </cell>
          <cell r="O96">
            <v>6463323.1699999999</v>
          </cell>
          <cell r="P96">
            <v>0</v>
          </cell>
          <cell r="Q96">
            <v>0</v>
          </cell>
          <cell r="R96">
            <v>0</v>
          </cell>
          <cell r="S96">
            <v>0</v>
          </cell>
        </row>
        <row r="97">
          <cell r="A97" t="str">
            <v>2.4.1</v>
          </cell>
          <cell r="B97" t="str">
            <v>TRANSFERENCIAS CORRIENTES AL SECTOR PRIVADO</v>
          </cell>
          <cell r="C97">
            <v>0</v>
          </cell>
          <cell r="D97">
            <v>78425028.780000001</v>
          </cell>
          <cell r="E97">
            <v>78425028.780000001</v>
          </cell>
          <cell r="F97">
            <v>26177607.400000006</v>
          </cell>
          <cell r="G97">
            <v>52247421.379999995</v>
          </cell>
          <cell r="H97">
            <v>0</v>
          </cell>
          <cell r="I97">
            <v>10920028.84</v>
          </cell>
          <cell r="J97">
            <v>9010776.5899999999</v>
          </cell>
          <cell r="K97">
            <v>6463323.1699999999</v>
          </cell>
          <cell r="L97">
            <v>0</v>
          </cell>
          <cell r="M97">
            <v>12926646.34</v>
          </cell>
          <cell r="N97">
            <v>6463323.2699999996</v>
          </cell>
          <cell r="O97">
            <v>6463323.1699999999</v>
          </cell>
          <cell r="P97">
            <v>0</v>
          </cell>
          <cell r="Q97">
            <v>0</v>
          </cell>
          <cell r="R97">
            <v>0</v>
          </cell>
          <cell r="S97">
            <v>0</v>
          </cell>
        </row>
        <row r="98">
          <cell r="A98" t="str">
            <v>2.4.1.2.06</v>
          </cell>
          <cell r="B98" t="str">
            <v>Ayudas y donaciones a productores</v>
          </cell>
          <cell r="C98">
            <v>0</v>
          </cell>
          <cell r="D98">
            <v>78425028.780000001</v>
          </cell>
          <cell r="E98">
            <v>78425028.780000001</v>
          </cell>
          <cell r="F98">
            <v>26177607.400000006</v>
          </cell>
          <cell r="G98">
            <v>52247421.379999995</v>
          </cell>
          <cell r="I98">
            <v>10920028.84</v>
          </cell>
          <cell r="J98">
            <v>9010776.5899999999</v>
          </cell>
          <cell r="K98">
            <v>6463323.1699999999</v>
          </cell>
          <cell r="M98">
            <v>12926646.34</v>
          </cell>
          <cell r="N98">
            <v>6463323.2699999996</v>
          </cell>
          <cell r="O98">
            <v>6463323.1699999999</v>
          </cell>
        </row>
        <row r="99">
          <cell r="A99" t="str">
            <v>2.4.7</v>
          </cell>
          <cell r="B99" t="str">
            <v>TRANSFERENCIAS CORRIENTES AL SECTOR EXTERNO</v>
          </cell>
          <cell r="C99">
            <v>0</v>
          </cell>
          <cell r="D99">
            <v>245000</v>
          </cell>
          <cell r="E99">
            <v>245000</v>
          </cell>
          <cell r="F99">
            <v>1502.429999999993</v>
          </cell>
          <cell r="G99">
            <v>243497.57</v>
          </cell>
          <cell r="H99">
            <v>0</v>
          </cell>
          <cell r="I99">
            <v>0</v>
          </cell>
          <cell r="J99">
            <v>0</v>
          </cell>
          <cell r="K99">
            <v>0</v>
          </cell>
          <cell r="L99">
            <v>0</v>
          </cell>
          <cell r="M99">
            <v>0</v>
          </cell>
          <cell r="N99">
            <v>243497.57</v>
          </cell>
          <cell r="O99">
            <v>0</v>
          </cell>
          <cell r="P99">
            <v>0</v>
          </cell>
          <cell r="Q99">
            <v>0</v>
          </cell>
          <cell r="R99">
            <v>0</v>
          </cell>
          <cell r="S99">
            <v>0</v>
          </cell>
        </row>
        <row r="100">
          <cell r="A100" t="str">
            <v>2.4.7.2.01</v>
          </cell>
          <cell r="B100" t="str">
            <v>Transferencias corrientes a Organismos Internacionales</v>
          </cell>
          <cell r="C100">
            <v>0</v>
          </cell>
          <cell r="D100">
            <v>245000</v>
          </cell>
          <cell r="E100">
            <v>245000</v>
          </cell>
          <cell r="F100">
            <v>1502.429999999993</v>
          </cell>
          <cell r="G100">
            <v>243497.57</v>
          </cell>
          <cell r="N100">
            <v>243497.57</v>
          </cell>
        </row>
        <row r="101">
          <cell r="A101">
            <v>2.6</v>
          </cell>
          <cell r="B101" t="str">
            <v>BIENES MUEBLES, INMUEBLES E INTANGIBLES</v>
          </cell>
          <cell r="C101">
            <v>685000</v>
          </cell>
          <cell r="D101">
            <v>1020000</v>
          </cell>
          <cell r="E101">
            <v>1705000</v>
          </cell>
          <cell r="F101">
            <v>510214.45999999996</v>
          </cell>
          <cell r="G101">
            <v>1194785.54</v>
          </cell>
          <cell r="H101">
            <v>0</v>
          </cell>
          <cell r="I101">
            <v>0</v>
          </cell>
          <cell r="J101">
            <v>0</v>
          </cell>
          <cell r="K101">
            <v>295</v>
          </cell>
          <cell r="L101">
            <v>0</v>
          </cell>
          <cell r="M101">
            <v>810164.4</v>
          </cell>
          <cell r="N101">
            <v>327360.84999999998</v>
          </cell>
          <cell r="O101">
            <v>56965.290000000008</v>
          </cell>
          <cell r="P101">
            <v>0</v>
          </cell>
          <cell r="Q101">
            <v>0</v>
          </cell>
          <cell r="R101">
            <v>0</v>
          </cell>
          <cell r="S101">
            <v>0</v>
          </cell>
        </row>
        <row r="102">
          <cell r="A102" t="str">
            <v>2.6.1</v>
          </cell>
          <cell r="B102" t="str">
            <v>MOBILIARIO Y EQUIPO</v>
          </cell>
          <cell r="C102">
            <v>585000</v>
          </cell>
          <cell r="D102">
            <v>227920</v>
          </cell>
          <cell r="E102">
            <v>812920</v>
          </cell>
          <cell r="F102">
            <v>399504.48</v>
          </cell>
          <cell r="G102">
            <v>413415.52</v>
          </cell>
          <cell r="H102">
            <v>0</v>
          </cell>
          <cell r="I102">
            <v>0</v>
          </cell>
          <cell r="J102">
            <v>0</v>
          </cell>
          <cell r="K102">
            <v>295</v>
          </cell>
          <cell r="L102">
            <v>0</v>
          </cell>
          <cell r="M102">
            <v>36084.400000000001</v>
          </cell>
          <cell r="N102">
            <v>327360.84999999998</v>
          </cell>
          <cell r="O102">
            <v>49675.270000000004</v>
          </cell>
          <cell r="P102">
            <v>0</v>
          </cell>
          <cell r="Q102">
            <v>0</v>
          </cell>
          <cell r="R102">
            <v>0</v>
          </cell>
          <cell r="S102">
            <v>0</v>
          </cell>
        </row>
        <row r="103">
          <cell r="A103" t="str">
            <v>2.6.1.1.01</v>
          </cell>
          <cell r="B103" t="str">
            <v>Muebles, equipos de oficina y estantería</v>
          </cell>
          <cell r="C103">
            <v>250000</v>
          </cell>
          <cell r="D103">
            <v>0</v>
          </cell>
          <cell r="E103">
            <v>250000</v>
          </cell>
          <cell r="F103">
            <v>75482.78</v>
          </cell>
          <cell r="G103">
            <v>174517.22</v>
          </cell>
          <cell r="N103">
            <v>153494.39999999999</v>
          </cell>
          <cell r="O103">
            <v>21022.82</v>
          </cell>
        </row>
        <row r="104">
          <cell r="A104" t="str">
            <v>2.6.1.3.01</v>
          </cell>
          <cell r="B104" t="str">
            <v>Equipos de tecnología de la información y comunicación</v>
          </cell>
          <cell r="C104">
            <v>275000</v>
          </cell>
          <cell r="D104">
            <v>227920</v>
          </cell>
          <cell r="E104">
            <v>502920</v>
          </cell>
          <cell r="F104">
            <v>301948.95</v>
          </cell>
          <cell r="G104">
            <v>200971.05</v>
          </cell>
          <cell r="M104">
            <v>36084.400000000001</v>
          </cell>
          <cell r="N104">
            <v>164886.65</v>
          </cell>
        </row>
        <row r="105">
          <cell r="A105" t="str">
            <v>2.6.1.4.01</v>
          </cell>
          <cell r="B105" t="str">
            <v>Electrodomésticos</v>
          </cell>
          <cell r="C105">
            <v>60000</v>
          </cell>
          <cell r="D105">
            <v>0</v>
          </cell>
          <cell r="E105">
            <v>60000</v>
          </cell>
          <cell r="F105">
            <v>22072.75</v>
          </cell>
          <cell r="G105">
            <v>37927.25</v>
          </cell>
          <cell r="K105">
            <v>295</v>
          </cell>
          <cell r="N105">
            <v>8979.7999999999993</v>
          </cell>
          <cell r="O105">
            <v>28652.45</v>
          </cell>
        </row>
        <row r="106">
          <cell r="A106" t="str">
            <v>2.6.2</v>
          </cell>
          <cell r="B106" t="str">
            <v>MOBILIARIO Y EQUIPO DE AUDIO, AUDIOVISUAL, RECREATIVO YEDUCACIONAL</v>
          </cell>
          <cell r="C106">
            <v>0</v>
          </cell>
          <cell r="D106">
            <v>18000</v>
          </cell>
          <cell r="E106">
            <v>18000</v>
          </cell>
          <cell r="F106">
            <v>18000</v>
          </cell>
          <cell r="G106">
            <v>0</v>
          </cell>
          <cell r="H106">
            <v>0</v>
          </cell>
          <cell r="I106">
            <v>0</v>
          </cell>
          <cell r="J106">
            <v>0</v>
          </cell>
          <cell r="K106">
            <v>0</v>
          </cell>
          <cell r="L106">
            <v>0</v>
          </cell>
          <cell r="M106">
            <v>0</v>
          </cell>
          <cell r="N106">
            <v>0</v>
          </cell>
          <cell r="O106">
            <v>0</v>
          </cell>
          <cell r="P106">
            <v>0</v>
          </cell>
          <cell r="Q106">
            <v>0</v>
          </cell>
          <cell r="R106">
            <v>0</v>
          </cell>
          <cell r="S106">
            <v>0</v>
          </cell>
        </row>
        <row r="107">
          <cell r="A107" t="str">
            <v>2.6.2.1.01</v>
          </cell>
          <cell r="B107" t="str">
            <v>Equipos y Aparatos Audiovisuales</v>
          </cell>
          <cell r="C107">
            <v>0</v>
          </cell>
          <cell r="D107">
            <v>18000</v>
          </cell>
          <cell r="E107">
            <v>18000</v>
          </cell>
          <cell r="F107">
            <v>18000</v>
          </cell>
          <cell r="G107">
            <v>0</v>
          </cell>
          <cell r="K107">
            <v>0</v>
          </cell>
          <cell r="N107">
            <v>0</v>
          </cell>
        </row>
        <row r="108">
          <cell r="A108" t="str">
            <v>2.6.5</v>
          </cell>
          <cell r="B108" t="str">
            <v>MAQUINARIA, OTROS EQUIPOS Y HERRAMIENTAS</v>
          </cell>
          <cell r="C108">
            <v>100000</v>
          </cell>
          <cell r="D108">
            <v>774080</v>
          </cell>
          <cell r="E108">
            <v>874080</v>
          </cell>
          <cell r="F108">
            <v>92709.98</v>
          </cell>
          <cell r="G108">
            <v>781370.02</v>
          </cell>
          <cell r="H108">
            <v>0</v>
          </cell>
          <cell r="I108">
            <v>0</v>
          </cell>
          <cell r="J108">
            <v>0</v>
          </cell>
          <cell r="K108">
            <v>0</v>
          </cell>
          <cell r="L108">
            <v>0</v>
          </cell>
          <cell r="M108">
            <v>774080</v>
          </cell>
          <cell r="N108">
            <v>0</v>
          </cell>
          <cell r="O108">
            <v>7290.02</v>
          </cell>
          <cell r="P108">
            <v>0</v>
          </cell>
          <cell r="Q108">
            <v>0</v>
          </cell>
          <cell r="R108">
            <v>0</v>
          </cell>
          <cell r="S108">
            <v>0</v>
          </cell>
        </row>
        <row r="109">
          <cell r="A109" t="str">
            <v>2.6.5.4.02</v>
          </cell>
          <cell r="B109" t="str">
            <v>Equipos de climatización</v>
          </cell>
          <cell r="C109">
            <v>0</v>
          </cell>
          <cell r="D109">
            <v>774080</v>
          </cell>
          <cell r="E109">
            <v>774080</v>
          </cell>
          <cell r="F109">
            <v>0</v>
          </cell>
          <cell r="G109">
            <v>774080</v>
          </cell>
          <cell r="M109">
            <v>774080</v>
          </cell>
        </row>
        <row r="110">
          <cell r="A110" t="str">
            <v>2.6.5.7.01</v>
          </cell>
          <cell r="B110" t="str">
            <v>Máquinas-herramientas</v>
          </cell>
          <cell r="C110">
            <v>100000</v>
          </cell>
          <cell r="D110">
            <v>0</v>
          </cell>
          <cell r="E110">
            <v>100000</v>
          </cell>
          <cell r="F110">
            <v>92709.98</v>
          </cell>
          <cell r="G110">
            <v>7290.02</v>
          </cell>
          <cell r="O110">
            <v>7290.02</v>
          </cell>
        </row>
      </sheetData>
      <sheetData sheetId="1">
        <row r="1">
          <cell r="A1" t="str">
            <v>CÓDIGO</v>
          </cell>
          <cell r="B1" t="str">
            <v>DENOMINACIÓN</v>
          </cell>
          <cell r="C1" t="str">
            <v>DESCRIPCIÓN</v>
          </cell>
        </row>
        <row r="2">
          <cell r="A2">
            <v>2</v>
          </cell>
          <cell r="B2" t="str">
            <v>GASTOS</v>
          </cell>
        </row>
        <row r="3">
          <cell r="A3">
            <v>2.1</v>
          </cell>
          <cell r="B3" t="str">
            <v>REMUNERACIONES Y CONTRIBUCIONES</v>
          </cell>
          <cell r="C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C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C5" t="str">
            <v>Asignaciones  destinadas  a  pagar  a  los  servidores  públicos  que  han  ingresado  a  la administración pública, en cargos de libre nombramiento y remoción, de confianza, de estatuto simplificado y aquellos servidores que ocupan cargos de carrera administrativa o especiales y han superado el debido concurso y el periodo de prueba correspondiente, de manera satisfactoria.</v>
          </cell>
        </row>
        <row r="6">
          <cell r="A6" t="str">
            <v>2.1.1.1.01</v>
          </cell>
          <cell r="B6" t="str">
            <v>Sueldos a empleados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temporal</v>
          </cell>
          <cell r="C19" t="str">
            <v>Asignaciones  destinadas  a  cubrir  sueldos,  salarios,  compensaciones  y  honorarios  con carácter individual, pagadas al personal de carácter temporal por un plazo no mayor a seis (6) meses en cargos tipificados de carrera administrativa o especial en cumplimiento a la Resolución núm. 113-2021 del Ministerio de Administración Pública.</v>
          </cell>
        </row>
        <row r="20">
          <cell r="A20" t="str">
            <v>2.1.1.2.01</v>
          </cell>
          <cell r="B20" t="str">
            <v>Personal igualado</v>
          </cell>
          <cell r="C20" t="str">
            <v>Deshabilitado</v>
          </cell>
        </row>
        <row r="21">
          <cell r="A21" t="str">
            <v>2.1.1.2.02</v>
          </cell>
          <cell r="B21" t="str">
            <v>Sueldos de personal nominal</v>
          </cell>
          <cell r="C21" t="str">
            <v>Deshabilitado</v>
          </cell>
        </row>
        <row r="22">
          <cell r="A22" t="str">
            <v>2.1.1.2.03</v>
          </cell>
          <cell r="B22" t="str">
            <v>Suplencias</v>
          </cell>
          <cell r="C22" t="str">
            <v>Asignaciones destinadas para cubrir compensaciones salariales a servidores públicos de carrera que ocupan cargos que han quedado desocupados porque el titular del mismo tiene derecho a reserva y no pueda desempeñarlo durante un período mayor a treinta
(30)  días  laborables  por  las  causales  establecidas  en  el  numeral  2,  artículo  62  del Reglamento  No. 251-15  de Reclutamiento  y Selección.  Asignación  a  una  comisión  de servicio. La transitoriedad queda limitada al tiempo que perdure la condición que generó la desocupación del cargo. Incluye Seguridad social, proporción de regalía y vacaciones.</v>
          </cell>
        </row>
        <row r="23">
          <cell r="A23" t="str">
            <v>2.1.1.2.04</v>
          </cell>
          <cell r="B23" t="str">
            <v>Personal de servicios especiales</v>
          </cell>
          <cell r="C23" t="str">
            <v>Asignaciones  destinadas  pagos  a  personal  que  presta  servicios  especiales  al  Estado Dominicano, exclusivamente en instituciones de seguridad y defensa nacional.</v>
          </cell>
        </row>
        <row r="24">
          <cell r="A24" t="str">
            <v>2.1.1.2.05</v>
          </cell>
          <cell r="B24" t="str">
            <v>Periodo probatorio de ingreso a carrera</v>
          </cell>
          <cell r="C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C25" t="str">
            <v>Asignaciones  destinadas  a  cubrir  el  pago  por  jornadas  diarias  a  obreros,  operarios  y peones, que presten servicios con carácter temporal, en tareas de campo, mantenimiento y obras públicas. No existe relación contractual, sino la evidencia de compromiso de la tarea. La vinculación de las personas para estas labores se realizará a través de un Carta Compromiso de Servicios Personales, emitida por cada organismo.</v>
          </cell>
        </row>
        <row r="26">
          <cell r="A26" t="str">
            <v>2.1.1.2.07</v>
          </cell>
          <cell r="B26" t="str">
            <v>Sobrejornales</v>
          </cell>
          <cell r="C26" t="str">
            <v>Deshabilitado</v>
          </cell>
        </row>
        <row r="27">
          <cell r="A27" t="str">
            <v>2.1.1.2.08</v>
          </cell>
          <cell r="B27" t="str">
            <v>Empleados temporales</v>
          </cell>
          <cell r="C27" t="str">
            <v>Asignaciones destinadas al  pago de servidores que han ingresado a la Administración Pública,  sin  un  concurso  previo,  para  ocupar  cargos  permanentes,  categorizados  de carrera administrativa o especial, con previsión presupuestaria, por un periodo de tiempo de hasta seis (6) meses.</v>
          </cell>
        </row>
        <row r="28">
          <cell r="A28" t="str">
            <v>2.1.1.2.09</v>
          </cell>
          <cell r="B28" t="str">
            <v>Personal de carácter eventual</v>
          </cell>
          <cell r="C28" t="str">
            <v>Asignaciones destinadas a cubrir honorarios a personas físicas nacionales o extranjeras, que desarrollan tareas y actividades  de carácter eventual, tales como encuestadores, empadronadores, sembradores, injertadores de planta, brigadistas u otras de naturaleza similar, también se incluye a los facilitadores de programas de formación que colaboren impartiendo instrucciones en algún instituto de formación del Estado (siempre y cuando sea  de  manera  eventual).  Así  mismo  se  incluyen  los  estudiantes  que  requieran  la realización de pasantías en algunos organismos o entes del Estado, cuya duración no podrá ser mayor de (3) meses, excepto los casos de pasantías establecidas por ley que requieran  una  duración  mayor,  tales  como  la  de  ingeniería  y  de  medicina.  Queda establecido que los pasantes no son servidores públicos ni generan derechos adquiridos mientras realicen la misma. Conforme a las disposiciones de la Tesorería de la Seguridad Social, todas las personas deben cotizar a la seguridad social, por el tiempo que dure su vinculación. Las contrataciones deben realizarse de acuerdo con lo establecido en la resolución No. 379-2021, en los artículos 5 y 6.</v>
          </cell>
        </row>
        <row r="29">
          <cell r="A29" t="str">
            <v>2.1.1.2.10</v>
          </cell>
          <cell r="B29" t="str">
            <v>Personal temporal en cargos de carrera</v>
          </cell>
          <cell r="C29" t="str">
            <v>Deshabilitado</v>
          </cell>
        </row>
        <row r="30">
          <cell r="A30" t="str">
            <v>2.1.1.2.11</v>
          </cell>
          <cell r="B30" t="str">
            <v>Interinato</v>
          </cell>
          <cell r="C30" t="str">
            <v>Asignaciones destinadas a cubrir compensaciones y/o proporción a personal fijo, que se encuentra desarrollando de manera interina, cargos públicos tipificados de carrera, de acuerdo con la autorización del Ministerio de Administración Pública según se establece en el Artículo 25 de la ley 41-08 y el Artículo 63 del reglamento 251-15. Incluye seguridad social, proporción de regalía y vacaciones.</v>
          </cell>
        </row>
        <row r="31">
          <cell r="A31" t="str">
            <v>2.1.1.3</v>
          </cell>
          <cell r="B31" t="str">
            <v>Sueldos al personal fijo en trámite de pensiones</v>
          </cell>
          <cell r="C31" t="str">
            <v>Asignaciones destinadas a cubrir salario de los servidores públicos que se encuentran en trámite de pensión, sea por discapacidad o antigüedad.</v>
          </cell>
        </row>
        <row r="32">
          <cell r="A32" t="str">
            <v>2.1.1.3.01</v>
          </cell>
          <cell r="B32" t="str">
            <v>Sueldos al personal fijo en trámite de pensiones</v>
          </cell>
        </row>
        <row r="33">
          <cell r="A33" t="str">
            <v>2.1.1.4</v>
          </cell>
          <cell r="B33" t="str">
            <v>Sueldo anual no.13</v>
          </cell>
          <cell r="C33" t="str">
            <v>Asignaciones  destinadas  a  cubrir  el  sueldo  o  salario  extraordinario  que  se  otorga  al personal a fin de año con motivo de las Navidades, establecido en el Art. 58, de la Ley núm. 41-08 de función pública.</v>
          </cell>
        </row>
        <row r="34">
          <cell r="A34" t="str">
            <v>2.1.1.4.01</v>
          </cell>
          <cell r="B34" t="str">
            <v>Sueldo Anual No. 13</v>
          </cell>
        </row>
        <row r="35">
          <cell r="A35" t="str">
            <v>2.1.1.5</v>
          </cell>
          <cell r="B35" t="str">
            <v>Prestaciones económicas</v>
          </cell>
          <cell r="C35"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6">
          <cell r="A36" t="str">
            <v>2.1.1.5.01</v>
          </cell>
          <cell r="B36" t="str">
            <v>Prestaciones económicas</v>
          </cell>
        </row>
        <row r="37">
          <cell r="A37" t="str">
            <v>2.1.1.5.02</v>
          </cell>
          <cell r="B37" t="str">
            <v>Pago de porcentaje por desvinculación de cargo</v>
          </cell>
        </row>
        <row r="38">
          <cell r="A38" t="str">
            <v>2.1.1.5.03</v>
          </cell>
          <cell r="B38" t="str">
            <v>Prestación laboral por desvinculación</v>
          </cell>
        </row>
        <row r="39">
          <cell r="A39" t="str">
            <v>2.1.1.5.04</v>
          </cell>
          <cell r="B39" t="str">
            <v>Proporción de vacaciones no disfrutadas</v>
          </cell>
        </row>
        <row r="40">
          <cell r="A40" t="str">
            <v>2.1.1.6</v>
          </cell>
          <cell r="B40" t="str">
            <v>Vacaciones</v>
          </cell>
        </row>
        <row r="41">
          <cell r="A41" t="str">
            <v>2.1.1.6.01</v>
          </cell>
          <cell r="B41" t="str">
            <v>Vacaciones</v>
          </cell>
        </row>
        <row r="42">
          <cell r="A42" t="str">
            <v>2.1.2</v>
          </cell>
          <cell r="B42" t="str">
            <v>SOBRESUELDOS</v>
          </cell>
          <cell r="C42" t="str">
            <v>Asignaciones destinadas a cubrir las remuneraciones adicionales al sueldo base. Incluye: i)las primas por antigüedad derivadas del número de años de servicio en el sector público; ii)las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3">
          <cell r="A43" t="str">
            <v>2.1.2.1</v>
          </cell>
          <cell r="B43" t="str">
            <v>Primas por antigüedad</v>
          </cell>
          <cell r="C43" t="str">
            <v>Asignaciones destinadas a cubrir retribuciones adicionales al sueldo básico que derivan del número de años de servicio en el sector público.</v>
          </cell>
        </row>
        <row r="44">
          <cell r="A44" t="str">
            <v>2.1.2.1.01</v>
          </cell>
          <cell r="B44" t="str">
            <v>Primas por antigüedad</v>
          </cell>
        </row>
        <row r="45">
          <cell r="A45" t="str">
            <v>2.1.2.2</v>
          </cell>
          <cell r="B45" t="str">
            <v>Compensación</v>
          </cell>
          <cell r="C45"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6">
          <cell r="A46" t="str">
            <v>2.1.2.2.01</v>
          </cell>
          <cell r="B46" t="str">
            <v>Compensación por gastos de alimentación</v>
          </cell>
        </row>
        <row r="47">
          <cell r="A47" t="str">
            <v>2.1.2.2.02</v>
          </cell>
          <cell r="B47" t="str">
            <v>Compensación por horas extraordinarias</v>
          </cell>
          <cell r="C47" t="str">
            <v>Deshabilitado</v>
          </cell>
        </row>
        <row r="48">
          <cell r="A48" t="str">
            <v>2.1.2.2.03</v>
          </cell>
          <cell r="B48" t="str">
            <v>Pago de horas extraordinarias</v>
          </cell>
          <cell r="C48"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49">
          <cell r="A49" t="str">
            <v>2.1.2.2.04</v>
          </cell>
          <cell r="B49" t="str">
            <v>Prima de transporte</v>
          </cell>
        </row>
        <row r="50">
          <cell r="A50" t="str">
            <v>2.1.2.2.05</v>
          </cell>
          <cell r="B50" t="str">
            <v>Compensación servicios de seguridad</v>
          </cell>
        </row>
        <row r="51">
          <cell r="A51" t="str">
            <v>2.1.2.2.06</v>
          </cell>
          <cell r="B51" t="str">
            <v>Incentivo por Rendimiento Individual</v>
          </cell>
          <cell r="C51"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041-2020 del MAP.</v>
          </cell>
        </row>
        <row r="52">
          <cell r="A52" t="str">
            <v>2.1.2.2.07</v>
          </cell>
          <cell r="B52" t="str">
            <v>Compensación por distancia</v>
          </cell>
        </row>
        <row r="53">
          <cell r="A53" t="str">
            <v>2.1.2.2.08</v>
          </cell>
          <cell r="B53" t="str">
            <v>Compensaciones especiales</v>
          </cell>
        </row>
        <row r="54">
          <cell r="A54" t="str">
            <v>2.1.2.2.09</v>
          </cell>
          <cell r="B54" t="str">
            <v>Bono por desempeño a servidores de carrera</v>
          </cell>
          <cell r="C54"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5">
          <cell r="A55" t="str">
            <v>2.1.2.2.10</v>
          </cell>
          <cell r="B55" t="str">
            <v>Compensación por cumplimiento de indicadores</v>
          </cell>
          <cell r="C55"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6">
          <cell r="A56" t="str">
            <v>2.1.2.2.11</v>
          </cell>
          <cell r="B56" t="str">
            <v>Compensación servicio diplomático de militar en el exterior</v>
          </cell>
        </row>
        <row r="57">
          <cell r="A57" t="str">
            <v>2.1.2.2.12</v>
          </cell>
          <cell r="B57" t="str">
            <v>Compensación por cargo al personal policial y militar</v>
          </cell>
        </row>
        <row r="58">
          <cell r="A58" t="str">
            <v>2.1.2.2.13</v>
          </cell>
          <cell r="B58" t="str">
            <v>Incentivo por riesgo laboral al personal militar y policial</v>
          </cell>
        </row>
        <row r="59">
          <cell r="A59" t="str">
            <v>2.1.2.2.14</v>
          </cell>
          <cell r="B59" t="str">
            <v>Compensación especial al personal militar y policial</v>
          </cell>
        </row>
        <row r="60">
          <cell r="A60" t="str">
            <v>2.1.2.2.15</v>
          </cell>
          <cell r="B60" t="str">
            <v>Compensación extraordinaria anual</v>
          </cell>
        </row>
        <row r="61">
          <cell r="A61" t="str">
            <v>2.1.2.2.16</v>
          </cell>
          <cell r="B61" t="str">
            <v>Incentivo por labor humanitaria</v>
          </cell>
          <cell r="C61"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2">
          <cell r="A62" t="str">
            <v>2.1.2.2.17</v>
          </cell>
          <cell r="B62" t="str">
            <v>Compensación por misión diplomática</v>
          </cell>
        </row>
        <row r="63">
          <cell r="A63" t="str">
            <v>2.1.2.3</v>
          </cell>
          <cell r="B63" t="str">
            <v>Especialismos</v>
          </cell>
          <cell r="C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C64" t="str">
            <v>Deshabilitado</v>
          </cell>
        </row>
        <row r="65">
          <cell r="A65" t="str">
            <v>2.1.3</v>
          </cell>
          <cell r="B65" t="str">
            <v>DIETAS Y GASTOS DE REPRESENTACIÓN</v>
          </cell>
          <cell r="C65"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6">
          <cell r="A66" t="str">
            <v>2.1.3.1</v>
          </cell>
          <cell r="B66" t="str">
            <v>Dietas</v>
          </cell>
          <cell r="C66" t="str">
            <v>Asignaciones que percibe personal electivo, funcionarios y    de    nivel    directivo    o titular    por    concepto    de participación   y   asistencia   en   sesiones   de   trabajo   en organismos y entidades del estado.</v>
          </cell>
        </row>
        <row r="67">
          <cell r="A67" t="str">
            <v>2.1.3.1.01</v>
          </cell>
          <cell r="B67" t="str">
            <v>Dietas en el país</v>
          </cell>
        </row>
        <row r="68">
          <cell r="A68" t="str">
            <v>2.1.3.1.02</v>
          </cell>
          <cell r="B68" t="str">
            <v>Dietas en el exterior</v>
          </cell>
        </row>
        <row r="69">
          <cell r="A69" t="str">
            <v>2.1.3.2</v>
          </cell>
          <cell r="B69" t="str">
            <v>Gastos de representación</v>
          </cell>
          <cell r="C69"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0">
          <cell r="A70" t="str">
            <v>2.1.3.2.01</v>
          </cell>
          <cell r="B70" t="str">
            <v>Gastos de representación en el país</v>
          </cell>
        </row>
        <row r="71">
          <cell r="A71" t="str">
            <v>2.1.3.2.02</v>
          </cell>
          <cell r="B71" t="str">
            <v>Gastos de representación en el exterior</v>
          </cell>
        </row>
        <row r="72">
          <cell r="A72" t="str">
            <v>2.1.4</v>
          </cell>
          <cell r="B72" t="str">
            <v>GRATIFICACIONES Y BONIFICACIONES</v>
          </cell>
          <cell r="C72" t="str">
            <v>Asignaciones por remuneraciones extraordinarias que se otorgan  por  motivos  especiales establecidos en  leyes, reglamentos y normas correspondientes. No  aplica  al gobierno general.</v>
          </cell>
        </row>
        <row r="73">
          <cell r="A73" t="str">
            <v>2.1.4.1</v>
          </cell>
          <cell r="B73" t="str">
            <v>Bonificaciones</v>
          </cell>
          <cell r="C73"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4">
          <cell r="A74" t="str">
            <v>2.1.4.1.01</v>
          </cell>
          <cell r="B74" t="str">
            <v>Bonificaciones</v>
          </cell>
        </row>
        <row r="75">
          <cell r="A75" t="str">
            <v>2.1.4.2</v>
          </cell>
          <cell r="B75" t="str">
            <v>Otras Gratificaciones y Bonificaciones</v>
          </cell>
          <cell r="C75" t="str">
            <v>Asignaciones    por    remuneraciones    extraordinarias    adicionales    no    definidas precedentemente. No aplica al gobierno general.</v>
          </cell>
        </row>
        <row r="76">
          <cell r="A76" t="str">
            <v>2.1.4.2.01</v>
          </cell>
          <cell r="B76" t="str">
            <v>Bono escolar</v>
          </cell>
        </row>
        <row r="77">
          <cell r="A77" t="str">
            <v>2.1.4.2.02</v>
          </cell>
          <cell r="B77" t="str">
            <v>Gratificaciones por pasantías</v>
          </cell>
        </row>
        <row r="78">
          <cell r="A78" t="str">
            <v>2.1.4.2.03</v>
          </cell>
          <cell r="B78" t="str">
            <v>Gratificaciones por aniversario de institución</v>
          </cell>
        </row>
        <row r="79">
          <cell r="A79" t="str">
            <v>2.1.4.2.04</v>
          </cell>
          <cell r="B79" t="str">
            <v>Otras gratificaciones</v>
          </cell>
        </row>
        <row r="80">
          <cell r="A80" t="str">
            <v>2.1.5</v>
          </cell>
          <cell r="B80" t="str">
            <v>CONTRIBUCIONES A LA SEGURIDAD SOCIAL</v>
          </cell>
          <cell r="C80"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1">
          <cell r="A81" t="str">
            <v>2.1.5.1</v>
          </cell>
          <cell r="B81" t="str">
            <v>Contribuciones al seguro de salud</v>
          </cell>
          <cell r="C81" t="str">
            <v>Asignaciones  que  tienen  por  destino  cubrir  el  aporte patronal  del  Estado,  en  su condición  de  empleador,  al sistema dominicano de seguridad social para el régimen de salud, en conformidad con lo dispuesto en las normas legales vigentes.</v>
          </cell>
        </row>
        <row r="82">
          <cell r="A82" t="str">
            <v>2.1.5.1.01</v>
          </cell>
          <cell r="B82" t="str">
            <v>Contribuciones al seguro de salud</v>
          </cell>
        </row>
        <row r="83">
          <cell r="A83" t="str">
            <v>2.1.5.2</v>
          </cell>
          <cell r="B83" t="str">
            <v>Contribuciones al seguro de pensiones</v>
          </cell>
          <cell r="C83" t="str">
            <v>Asignaciones  que  tienen  por  destino  cubrir  el  aporte  patronal  del  Estado,  en  su condición  de  empleador,  al sistema dominicano de seguridad social para el régimen de pensiones,  en  conformidad  con  lo  dispuesto  en  las normas legales vigentes.</v>
          </cell>
        </row>
        <row r="84">
          <cell r="A84" t="str">
            <v>2.1.5.2.01</v>
          </cell>
          <cell r="B84" t="str">
            <v>Contribuciones al seguro de pensiones</v>
          </cell>
        </row>
        <row r="85">
          <cell r="A85" t="str">
            <v>2.1.5.3</v>
          </cell>
          <cell r="B85" t="str">
            <v>Contribuciones al seguro de riesgo laboral</v>
          </cell>
          <cell r="C85" t="str">
            <v>Asignaciones  que  tienen  por  destino  cubrir  el  aporte patronal  del  Estado,  en  su condición  de  empleador, al sistema dominicano de seguridad social para el régimen de riesgo  laboral,  en  conformidad  con  lo  dispuesto  en las normas legales vigentes.</v>
          </cell>
        </row>
        <row r="86">
          <cell r="A86" t="str">
            <v>2.1.5.3.01</v>
          </cell>
          <cell r="B86" t="str">
            <v>Contribuciones al seguro de riesgo laboral</v>
          </cell>
        </row>
        <row r="87">
          <cell r="A87" t="str">
            <v>2.1.5.4</v>
          </cell>
          <cell r="B87" t="str">
            <v>Contribuciones al plan de retiro complementario</v>
          </cell>
          <cell r="C87" t="str">
            <v>Asignaciones que tienen por destino cubrir el aporte de conformidad con lo dispuesto en las normas legales vigentes.</v>
          </cell>
        </row>
        <row r="88">
          <cell r="A88" t="str">
            <v>2.1.5.4.01</v>
          </cell>
          <cell r="B88" t="str">
            <v>Contribuciones al plan de retiro complementario</v>
          </cell>
          <cell r="C88" t="str">
            <v>Asignaciones  que  tienen  por  destino  cubrir  el  aporte  patronal  del  Estado  por  los
empleados  del  sistema  educativo  dominicano  para  el  régimen  de  pensiones,  en conformidad con lo dispuesto en las normas legales vigentes.</v>
          </cell>
        </row>
        <row r="89">
          <cell r="A89" t="str">
            <v>2.1.5.4.02</v>
          </cell>
          <cell r="B89" t="str">
            <v>Contribuciones  al  plan  de  retiro  complementario  legislativo  y  órganos constitucionales.</v>
          </cell>
          <cell r="C89" t="str">
            <v>Asignaciones que tienen por destino cubrir el aporte patronal de los senadores y diputados del  congreso y ex legisladores a través del Instituto de Previsión social del  Congresista Dominicano, en conformidad con lo dispuesto en las normas legales vigentes. Así mismo incluye los aportes de las contribuciones al plan de retiro complementario de los órganos constitucionales.</v>
          </cell>
        </row>
        <row r="90">
          <cell r="A90">
            <v>2.2000000000000002</v>
          </cell>
          <cell r="B90" t="str">
            <v>CONTRATACIÓN DE SERVICIOS</v>
          </cell>
          <cell r="C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C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C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C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C96" t="str">
            <v>Asignaciones destinadas a cubrir el servicio telefónico local y el pago de los servicios de comunicaciones  a  través  de  tecnología  celular.  Incluye  los  gastos  de  instalaciones internas.</v>
          </cell>
        </row>
        <row r="97">
          <cell r="A97" t="str">
            <v>2.2.1.3.01</v>
          </cell>
          <cell r="B97" t="str">
            <v>Teléfono local</v>
          </cell>
        </row>
        <row r="98">
          <cell r="A98" t="str">
            <v>2.2.1.4</v>
          </cell>
          <cell r="B98" t="str">
            <v>Telefax y correos</v>
          </cell>
          <cell r="C98"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99">
          <cell r="A99" t="str">
            <v>2.2.1.4.01</v>
          </cell>
          <cell r="B99" t="str">
            <v>Telefax y correos</v>
          </cell>
        </row>
        <row r="100">
          <cell r="A100" t="str">
            <v>2.2.1.5</v>
          </cell>
          <cell r="B100" t="str">
            <v>Servicio de internet y televisión por cable</v>
          </cell>
          <cell r="C100" t="str">
            <v>Asignaciones destinadas a cubrir la conexión y el uso del servicio de internet y televisión por cable.</v>
          </cell>
        </row>
        <row r="101">
          <cell r="A101" t="str">
            <v>2.2.1.5.01</v>
          </cell>
          <cell r="B101" t="str">
            <v>Servicio de internet y televisión por cable</v>
          </cell>
        </row>
        <row r="102">
          <cell r="A102" t="str">
            <v>2.2.1.6</v>
          </cell>
          <cell r="B102" t="str">
            <v>Electricidad</v>
          </cell>
          <cell r="C102" t="str">
            <v>Asignaciones destinadas a cubrir el consumo de energía eléctrica, independientemente de  la  fuente  de  suministro.  Incluye  la  compra  de  energía  eléctrica  con  fines  de comercialización y venta.</v>
          </cell>
        </row>
        <row r="103">
          <cell r="A103" t="str">
            <v>2.2.1.6.01</v>
          </cell>
          <cell r="B103" t="str">
            <v>Energía eléctrica</v>
          </cell>
        </row>
        <row r="104">
          <cell r="A104" t="str">
            <v>2.2.1.6.02</v>
          </cell>
          <cell r="B104" t="str">
            <v>Electricidad no cortable</v>
          </cell>
        </row>
        <row r="105">
          <cell r="A105" t="str">
            <v>2.2.1.6.03</v>
          </cell>
          <cell r="B105" t="str">
            <v>Energía eléctrica para comercialización</v>
          </cell>
          <cell r="C105" t="str">
            <v>Asignaciones  destinadas  a  cubrir  la  compra  de  energía  eléctrica   con  fines  de comercialización.</v>
          </cell>
        </row>
        <row r="106">
          <cell r="A106" t="str">
            <v>2.2.1.7</v>
          </cell>
          <cell r="B106" t="str">
            <v>Agua</v>
          </cell>
          <cell r="C106" t="str">
            <v>Asignaciones destinadas a cubrir el consumo de agua, independientemente de la fuente de suministro. Incluye la compra de agua para su comercialización y venta.</v>
          </cell>
        </row>
        <row r="107">
          <cell r="A107" t="str">
            <v>2.2.1.7.01</v>
          </cell>
          <cell r="B107" t="str">
            <v>Agua</v>
          </cell>
        </row>
        <row r="108">
          <cell r="A108" t="str">
            <v>2.2.1.8</v>
          </cell>
          <cell r="B108" t="str">
            <v>Recolección de residuos sólidos</v>
          </cell>
          <cell r="C108" t="str">
            <v>Asignaciones destinadas a cubrir los servicios de recolección y disposición  de residuos sólidos.</v>
          </cell>
        </row>
        <row r="109">
          <cell r="A109" t="str">
            <v>2.2.1.8.01</v>
          </cell>
          <cell r="B109" t="str">
            <v>Recolección de residuos sólidos</v>
          </cell>
        </row>
        <row r="110">
          <cell r="A110" t="str">
            <v>2.2.2</v>
          </cell>
          <cell r="B110" t="str">
            <v>PUBLICIDAD, IMPRESIÓN Y ENCUADERNACIÓN</v>
          </cell>
          <cell r="C110" t="str">
            <v>Asignaciones  destinadas  a  cubrir  contratos  por  servicios  de  publicidad  y propaganda necesarios  para  dar  a  conocer  al  público  información  oficial.  Incluye  gastos  para impresión y encuadernación de documentos.</v>
          </cell>
        </row>
        <row r="111">
          <cell r="A111" t="str">
            <v>2.2.2.1</v>
          </cell>
          <cell r="B111" t="str">
            <v>Publicidad y propaganda</v>
          </cell>
          <cell r="C111"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2">
          <cell r="A112" t="str">
            <v>2.2.2.1.01</v>
          </cell>
          <cell r="B112" t="str">
            <v>Publicidad y propaganda</v>
          </cell>
          <cell r="C112" t="str">
            <v>Asignaciones   destinadas   a   servicios   de   publicidad   y   propaganda   para   difundir información por los distintos medios de comunicación (radio, televisión, vallas, afiches, etc.). Incluye contratos de publicidad, difusión o relaciones públicas en general.</v>
          </cell>
        </row>
        <row r="113">
          <cell r="A113" t="str">
            <v>2.2.2.1.02</v>
          </cell>
          <cell r="B113" t="str">
            <v>Promoción y patrocinio</v>
          </cell>
          <cell r="C113" t="str">
            <v>Asignaciones destinadas para el financiamiento o apoyo de actividades promocionales a entidades del sector público y privado para eventos nacionales e internacionales que se realizan con el objetivo de persuadir al público para realizar un acto de consumo (ofertas, descuentos, casetas en ferias, etc.).</v>
          </cell>
        </row>
        <row r="114">
          <cell r="A114" t="str">
            <v>2.2.2.1.03</v>
          </cell>
          <cell r="B114" t="str">
            <v>Publicaciones de avisos oficiales</v>
          </cell>
          <cell r="C114" t="str">
            <v>Asignaciones destinadas a publicaciones en medios escritos, producto de la operatividad de los entes y órganos públicos.</v>
          </cell>
        </row>
        <row r="115">
          <cell r="A115" t="str">
            <v>2.2.2.2</v>
          </cell>
          <cell r="B115" t="str">
            <v>Impresión, encuadernación y rotulación</v>
          </cell>
          <cell r="C115"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6">
          <cell r="A116" t="str">
            <v>2.2.2.2.01</v>
          </cell>
          <cell r="B116" t="str">
            <v>Impresión, encuadernación y rotulación</v>
          </cell>
        </row>
        <row r="117">
          <cell r="A117" t="str">
            <v>2.2.3</v>
          </cell>
          <cell r="B117" t="str">
            <v>VIÁTICOS</v>
          </cell>
          <cell r="C117"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8">
          <cell r="A118" t="str">
            <v>2.2.3.1</v>
          </cell>
          <cell r="B118" t="str">
            <v>Viáticos dentro del país</v>
          </cell>
          <cell r="C118" t="str">
            <v>Asignaciones  destinadas  a  cubrir  necesidades  diarias  del  personal  en  concepto  de alimentación y hospedaje cuando está fuera del lugar habitual de trabajo dentro del país.</v>
          </cell>
        </row>
        <row r="119">
          <cell r="A119" t="str">
            <v>2.2.3.1.01</v>
          </cell>
          <cell r="B119" t="str">
            <v>Viáticos dentro del país</v>
          </cell>
        </row>
        <row r="120">
          <cell r="A120" t="str">
            <v>2.2.3.2</v>
          </cell>
          <cell r="B120" t="str">
            <v>Viáticos fuera del país</v>
          </cell>
          <cell r="C120" t="str">
            <v>Asignaciones  destinadas  a  cubrir  necesidades  diarias  del  personal  en  concepto  de alimentación y hospedaje cuando está fuera del lugar habitual de trabajo fuera del país.</v>
          </cell>
        </row>
        <row r="121">
          <cell r="A121" t="str">
            <v>2.2.3.2.01</v>
          </cell>
          <cell r="B121" t="str">
            <v>Viáticos fuera del país</v>
          </cell>
        </row>
        <row r="122">
          <cell r="A122" t="str">
            <v>2.2.3.2.02</v>
          </cell>
          <cell r="B122" t="str">
            <v>Viáticos a personas con labor diplomática y consular</v>
          </cell>
        </row>
        <row r="123">
          <cell r="A123" t="str">
            <v>2.2.3.3</v>
          </cell>
          <cell r="B123" t="str">
            <v>Otros viáticos</v>
          </cell>
          <cell r="C123" t="str">
            <v>Viáticos no especificados precedentemente.</v>
          </cell>
        </row>
        <row r="124">
          <cell r="A124" t="str">
            <v>2.2.3.3.01</v>
          </cell>
          <cell r="B124" t="str">
            <v>Otros viáticos</v>
          </cell>
        </row>
        <row r="125">
          <cell r="A125" t="str">
            <v>2.2.4</v>
          </cell>
          <cell r="B125" t="str">
            <v>TRANSPORTE Y ALMACENAJE</v>
          </cell>
          <cell r="C125" t="str">
            <v>Asignaciones destinadas a cubrir servicios de transporte de personas o bienes muebles, así como también carga y almacenamiento de insumos, materiales, equipos, maquinarias, activos biológicos, entre otros.</v>
          </cell>
        </row>
        <row r="126">
          <cell r="A126" t="str">
            <v>2.2.4.1</v>
          </cell>
          <cell r="B126" t="str">
            <v>Pasajes y gastos de transporte</v>
          </cell>
          <cell r="C126"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7">
          <cell r="A127" t="str">
            <v>2.2.4.1.01</v>
          </cell>
          <cell r="B127" t="str">
            <v>Pasajes y gastos de transporte</v>
          </cell>
        </row>
        <row r="128">
          <cell r="A128" t="str">
            <v>2.2.4.2</v>
          </cell>
          <cell r="B128" t="str">
            <v>Fletes</v>
          </cell>
          <cell r="C128"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9">
          <cell r="A129" t="str">
            <v>2.2.4.2.01</v>
          </cell>
          <cell r="B129" t="str">
            <v>Fletes</v>
          </cell>
        </row>
        <row r="130">
          <cell r="A130" t="str">
            <v>2.2.4.3</v>
          </cell>
          <cell r="B130" t="str">
            <v>Almacenaje</v>
          </cell>
          <cell r="C130" t="str">
            <v>Asignaciones destinadas a cubrir los servicios de almacenamiento y embalaje de equipos, materiales y mercancías.</v>
          </cell>
        </row>
        <row r="131">
          <cell r="A131" t="str">
            <v>2.2.4.3.01</v>
          </cell>
          <cell r="B131" t="str">
            <v>Almacenaje</v>
          </cell>
        </row>
        <row r="132">
          <cell r="A132" t="str">
            <v>2.2.4.3.02</v>
          </cell>
          <cell r="B132" t="str">
            <v>Servicios de manejo y embalaje</v>
          </cell>
        </row>
        <row r="133">
          <cell r="A133" t="str">
            <v>2.2.4.4</v>
          </cell>
          <cell r="B133" t="str">
            <v>Peaje</v>
          </cell>
          <cell r="C133" t="str">
            <v>Asignaciones destinadas a cubrir el pago de derecho de tránsito por autopistas, carreteras y puentes.</v>
          </cell>
        </row>
        <row r="134">
          <cell r="A134" t="str">
            <v>2.2.4.4.01</v>
          </cell>
          <cell r="B134" t="str">
            <v>Peaje</v>
          </cell>
        </row>
        <row r="135">
          <cell r="A135" t="str">
            <v>2.2.5</v>
          </cell>
          <cell r="B135" t="str">
            <v>ALQUILERES Y RENTAS</v>
          </cell>
          <cell r="C135" t="str">
            <v>Asignaciones destinadas a cubrir el pago del arriendo de bienes muebles, inmuebles y semovientes.</v>
          </cell>
        </row>
        <row r="136">
          <cell r="A136" t="str">
            <v>2.2.5.1</v>
          </cell>
          <cell r="B136" t="str">
            <v>Alquileres y rentas de edificaciones y locales</v>
          </cell>
          <cell r="C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2.2.5.1.02</v>
          </cell>
          <cell r="B138" t="str">
            <v>Hospedaje</v>
          </cell>
          <cell r="C138" t="str">
            <v>Asignaciones destinadas a cubrir gastos por servicios de estadía en instalaciones hoteleras y alojamientos de corto plazo. Excluye el pago de hospedaje relacionado a eventos, que se clasifican en el auxiliar 2.2.8.6.01-Eventos generales.</v>
          </cell>
        </row>
        <row r="139">
          <cell r="A139" t="str">
            <v>2.2.5.2</v>
          </cell>
          <cell r="B139" t="str">
            <v>Alquileres de máquinas y equipos de producción</v>
          </cell>
          <cell r="C139"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40">
          <cell r="A140" t="str">
            <v>2.2.5.2.01</v>
          </cell>
          <cell r="B140" t="str">
            <v>Alquileres de Máquinas y equipos de producción</v>
          </cell>
        </row>
        <row r="141">
          <cell r="A141" t="str">
            <v>2.2.5.2.02</v>
          </cell>
          <cell r="B141" t="str">
            <v>Alquileres de equipos eléctricos</v>
          </cell>
        </row>
        <row r="142">
          <cell r="A142" t="str">
            <v>2.2.5.3</v>
          </cell>
          <cell r="B142" t="str">
            <v>Alquileres de equipos</v>
          </cell>
          <cell r="C142" t="str">
            <v>Asignaciones   destinadas   al   arriendo   de   equipos   de   educación,   computación, comunicación, médicos, sanitarios, de  laboratorio, de  oficina  y muebles; por  ejemplo: impresoras, pantallas, teléfonos, electrocardiógrafos, microscopio, espacio en bases de datos, paginas web, entre otros.</v>
          </cell>
        </row>
        <row r="143">
          <cell r="A143" t="str">
            <v>2.2.5.3.01</v>
          </cell>
          <cell r="B143" t="str">
            <v>Alquiler de equipo educacional</v>
          </cell>
        </row>
        <row r="144">
          <cell r="A144" t="str">
            <v>2.2.5.3.02</v>
          </cell>
          <cell r="B144" t="str">
            <v>Alquiler de equipo de tecnología y almacenamiento de datos</v>
          </cell>
        </row>
        <row r="145">
          <cell r="A145" t="str">
            <v>2.2.5.3.03</v>
          </cell>
          <cell r="B145" t="str">
            <v>Alquiler de equipo de comunicación</v>
          </cell>
        </row>
        <row r="146">
          <cell r="A146" t="str">
            <v>2.2.5.3.04</v>
          </cell>
          <cell r="B146" t="str">
            <v>Alquiler de equipo de oficina y muebles</v>
          </cell>
        </row>
        <row r="147">
          <cell r="A147" t="str">
            <v>2.2.5.3.05</v>
          </cell>
          <cell r="B147" t="str">
            <v>Alquiler de equipos médicos, sanitarios y de laboratorios</v>
          </cell>
        </row>
        <row r="148">
          <cell r="A148" t="str">
            <v>2.2.5.4</v>
          </cell>
          <cell r="B148" t="str">
            <v>Alquileres de equipos de transporte, tracción y elevación</v>
          </cell>
          <cell r="C148" t="str">
            <v>Asignaciones destinadas al arriendo de vehículos motorizados y no motorizados para el cumplimiento de las finalidades de las instituciones. Incluyen vehículos, grúas, elevadores, remolques y contenedores  para  diversos fines, se incluyen el arrendamiento de animales cuando sea procedente.</v>
          </cell>
        </row>
        <row r="149">
          <cell r="A149" t="str">
            <v>2.2.5.4.01</v>
          </cell>
          <cell r="B149" t="str">
            <v>Alquileres de equipos de transporte, tracción y elevación</v>
          </cell>
        </row>
        <row r="150">
          <cell r="A150" t="str">
            <v>2.2.5.5</v>
          </cell>
          <cell r="B150" t="str">
            <v>Alquiler de tierras</v>
          </cell>
          <cell r="C150" t="str">
            <v>Asignaciones destinadas a los arriendos de tierras  urbanas, basadas en precio constante y cláusulas  de  actualización  de  precio,  que  se  originan  por  la  utilización  de  tierras  de propiedad del arrendador.</v>
          </cell>
        </row>
        <row r="151">
          <cell r="A151" t="str">
            <v>2.2.5.5.01</v>
          </cell>
          <cell r="B151" t="str">
            <v>Alquiler de tierras</v>
          </cell>
        </row>
        <row r="152">
          <cell r="A152" t="str">
            <v>2.2.5.6</v>
          </cell>
          <cell r="B152" t="str">
            <v>Alquileres de terrenos</v>
          </cell>
          <cell r="C152" t="str">
            <v>Asignaciones  destinadas  a  los  arriendos   rurales,  basadas  en  unidades  variables  de producción, que se originan por la utilización de terrenos de propiedad del arrendador.</v>
          </cell>
        </row>
        <row r="153">
          <cell r="A153" t="str">
            <v>2.2.5.6.01</v>
          </cell>
          <cell r="B153" t="str">
            <v>Alquileres de terrenos</v>
          </cell>
        </row>
        <row r="154">
          <cell r="A154" t="str">
            <v>2.2.5.7</v>
          </cell>
          <cell r="B154" t="str">
            <v>Alquileres de equipos de construcción y movimiento de  tierras</v>
          </cell>
          <cell r="C154"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5">
          <cell r="A155" t="str">
            <v>2.2.5.7.01</v>
          </cell>
          <cell r="B155" t="str">
            <v>Alquileres de equipos de construcción y movimiento de tierras</v>
          </cell>
        </row>
        <row r="156">
          <cell r="A156" t="str">
            <v>2.2.5.8</v>
          </cell>
          <cell r="B156" t="str">
            <v>Otros alquileres</v>
          </cell>
          <cell r="C156" t="str">
            <v>Asignaciones destinadas a los arriendos no incluidos en las cuentas anteriores.</v>
          </cell>
        </row>
        <row r="157">
          <cell r="A157" t="str">
            <v>2.2.5.8.01</v>
          </cell>
          <cell r="B157" t="str">
            <v>Otros alquileres</v>
          </cell>
        </row>
        <row r="158">
          <cell r="A158" t="str">
            <v>2.2.5.9</v>
          </cell>
          <cell r="B158" t="str">
            <v>Derechos de Uso</v>
          </cell>
          <cell r="C158" t="str">
            <v>Asignaciones destinadas a cubrir gastos en los cuales el titular de derechos patrimoniales de una de software o programa, otorga a otra persona o entidad y lo que puedan o no puedan hacer con el bien, se realiza a través de una licencia de uso.</v>
          </cell>
        </row>
        <row r="159">
          <cell r="A159" t="str">
            <v>2.2.5.9.01</v>
          </cell>
          <cell r="B159" t="str">
            <v>Licencias Informáticas</v>
          </cell>
          <cell r="C159" t="str">
            <v>Asignaciones destinadas a la adquisición de permisos de audiovisual o de software, que implique renovación periódica, en atención  a la  circular 02 del  2022, de la  Dirección General de Contabilidad Gubernamental (DIGECOG).</v>
          </cell>
        </row>
        <row r="160">
          <cell r="A160" t="str">
            <v>2.2.6</v>
          </cell>
          <cell r="B160" t="str">
            <v>SEGUROS</v>
          </cell>
          <cell r="C160" t="str">
            <v>Asignaciones destinadas a la contratación de seguros para inmuebles, muebles y personas.</v>
          </cell>
        </row>
        <row r="161">
          <cell r="A161" t="str">
            <v>2.2.6.1</v>
          </cell>
          <cell r="B161" t="str">
            <v>Seguro de bienes inmuebles</v>
          </cell>
          <cell r="C161" t="str">
            <v>Asignaciones destinadas a cubrir primas de seguro contra daños y otros accidentes a la propiedad   de   bienes   inmuebles,   tales   como   edificios,   casas   e   instalaciones permanentemente adheridas a dichos  bienes.</v>
          </cell>
        </row>
        <row r="162">
          <cell r="A162" t="str">
            <v>2.2.6.1.01</v>
          </cell>
          <cell r="B162" t="str">
            <v>Seguro de bienes inmuebles e infraestructura</v>
          </cell>
        </row>
        <row r="163">
          <cell r="A163" t="str">
            <v>2.2.6.2</v>
          </cell>
          <cell r="B163" t="str">
            <v>Seguro de bienes muebles</v>
          </cell>
          <cell r="C163"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4">
          <cell r="A164" t="str">
            <v>2.2.6.2.01</v>
          </cell>
          <cell r="B164" t="str">
            <v>Seguro de bienes muebles</v>
          </cell>
        </row>
        <row r="165">
          <cell r="A165" t="str">
            <v>2.2.6.3</v>
          </cell>
          <cell r="B165" t="str">
            <v>Seguros de personas</v>
          </cell>
          <cell r="C165" t="str">
            <v>Asignaciones destinadas a cubrir primas de seguro del personal. Incluye el pago de seguro médico para el personal cuando esté autorizado por disposición legal expresa.</v>
          </cell>
        </row>
        <row r="166">
          <cell r="A166" t="str">
            <v>2.2.6.3.01</v>
          </cell>
          <cell r="B166" t="str">
            <v>Seguros de personas</v>
          </cell>
        </row>
        <row r="167">
          <cell r="A167" t="str">
            <v>2.2.6.4</v>
          </cell>
          <cell r="B167" t="str">
            <v>Seguros de la producción agrícola</v>
          </cell>
          <cell r="C167" t="str">
            <v>Asignaciones destinadas a cubrir primas de seguro contra daños a la producción agrícola ocasionados por plagas y efectos del medio ambiente (ciclones, tormentas, inundaciones, etc.).</v>
          </cell>
        </row>
        <row r="168">
          <cell r="A168" t="str">
            <v>2.2.6.4.01</v>
          </cell>
          <cell r="B168" t="str">
            <v>Seguros de la producción agrícola</v>
          </cell>
        </row>
        <row r="169">
          <cell r="A169" t="str">
            <v>2.2.6.5</v>
          </cell>
          <cell r="B169" t="str">
            <v>Seguro sobre infraestructura</v>
          </cell>
          <cell r="C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C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C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C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C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C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C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C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C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C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C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C186" t="str">
            <v>Asignaciones  destinadas  a  cubrir  los  servicios  de  mantenimiento  y  reparaciones  de instalaciones eléctricas en edificios, lugares públicos, bienes de dominio público.</v>
          </cell>
        </row>
        <row r="187">
          <cell r="A187" t="str">
            <v>2.2.7.1.07</v>
          </cell>
          <cell r="B187" t="str">
            <v>Mantenimiento, reparación, servicios de pintura y sus derivados</v>
          </cell>
          <cell r="C187" t="str">
            <v>Asignaciones destinadas a cubrir los servicios de mantenimiento y reparación, con fines de higiene y embellecimiento, por ejemplo: pintar las paredes,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C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C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C190" t="str">
            <v>Asignaciones que incluyen los servicios por concepto de gastos para el mantenimiento y reparación  de  mobiliarios  y  equipos  de  oficina,  por  ejemplo:  escritorios,  archivos, calculadoras, entre otros.</v>
          </cell>
        </row>
        <row r="191">
          <cell r="A191" t="str">
            <v>2.2.7.2.02</v>
          </cell>
          <cell r="B191" t="str">
            <v>Mantenimiento y reparación de equipos de tecnología e información</v>
          </cell>
          <cell r="C191" t="str">
            <v>Asignaciones que incluyen los servicios por concepto de gastos para el mantenimiento y reparación de equipos tecnología e información, por ejemplo: equipos de procesamiento electrónico de datos, computadoras, servidores físicos, entre otros.</v>
          </cell>
        </row>
        <row r="192">
          <cell r="A192" t="str">
            <v>2.2.7.2.03</v>
          </cell>
          <cell r="B192" t="str">
            <v>Mantenimiento y reparación de equipos educacionales y recreación</v>
          </cell>
          <cell r="C192"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3">
          <cell r="A193" t="str">
            <v>2.2.7.2.04</v>
          </cell>
          <cell r="B193" t="str">
            <v>Mantenimiento y reparación de equipos médicos, sanitarios y de laboratorio</v>
          </cell>
          <cell r="C193" t="str">
            <v>Asignaciones destinadas a cubrir servicios de mantenimiento y reparación menores de equipos  sanitarios,  laboratorios,  equipo  médico-quirúrgico  y  hospitalario  por  ejemplo: ventiladores médicos, microscopios, homogeneizadores al vacío, entre otros.</v>
          </cell>
        </row>
        <row r="194">
          <cell r="A194" t="str">
            <v>2.2.7.2.05</v>
          </cell>
          <cell r="B194" t="str">
            <v>Mantenimiento y reparación de equipo de comunicación y audiovisuales</v>
          </cell>
          <cell r="C194" t="str">
            <v>Asignaciones destinadas a cubrir servicios de mantenimiento y reparación de equipos de comunicación  y  audiovisuales,  por  ejemplo:  teléfonos,  radios,  telégrafos,  cámaras fotográficas, videocámaras, equipos de sonido, entre otros.</v>
          </cell>
        </row>
        <row r="195">
          <cell r="A195" t="str">
            <v>2.2.7.2.06</v>
          </cell>
          <cell r="B195" t="str">
            <v>Mantenimiento  y  reparación  de  equipos  de  transporte,   tracción  y elevación</v>
          </cell>
          <cell r="C195" t="str">
            <v>Asignaciones destinadas a cubrir servicios de mantenimiento y reparación de equipos de transporte vía terrestre, marítima y área , tracción y elevación, por ejemplo: automóviles, camiones, grúas, embarcaciones, escaleras mecánicas, ascensores entre otros equipos de tracción y elevación.</v>
          </cell>
        </row>
        <row r="196">
          <cell r="A196" t="str">
            <v>2.2.7.2.07</v>
          </cell>
          <cell r="B196" t="str">
            <v>Mantenimiento y reparación de equipos industriales y producción</v>
          </cell>
          <cell r="C196" t="str">
            <v>Asignaciones destinadas a cubrir servicios de mantenimiento y reparación de equipos que se  utilizan  con  fines  productivos  como  por  ejemplo:  planta  eléctricas,  maquinarias utilizadas dentro de procesos industriales, etiquetadora, maquinas de cortar, maquinas de cocer, dispensadoras y selladoras.</v>
          </cell>
        </row>
        <row r="197">
          <cell r="A197" t="str">
            <v>2.2.7.2.08</v>
          </cell>
          <cell r="B197" t="str">
            <v>Servicios  de  mantenimiento,  reparación,  desmonte  e  instalación  de maquinarias y equipos</v>
          </cell>
          <cell r="C197" t="str">
            <v>Asignaciones   destinadas   a   servicios   de   mantenimiento,   reparación,   desmonte   e instalación de maquinarias y equipos requeridos para la prestación de la función pública.</v>
          </cell>
        </row>
        <row r="198">
          <cell r="A198" t="str">
            <v>2.2.7.2.99</v>
          </cell>
          <cell r="B198" t="str">
            <v>Otros servicios de mantenimiento y reparación de maquinaria y equipos, no identificados en los conceptos anteriores.</v>
          </cell>
          <cell r="C198" t="str">
            <v>Asignaciones destinadas a  cubrir  servicios  de mantenimiento,  reparación, desmonte  e instalación no incluidos en las cuentas anteriores.</v>
          </cell>
        </row>
        <row r="199">
          <cell r="A199" t="str">
            <v>2.2.7.3</v>
          </cell>
          <cell r="B199" t="str">
            <v>Instalaciones temporales</v>
          </cell>
          <cell r="C199" t="str">
            <v>Asignaciones que incluyen los servicios contratados a terceros por concepto de gastos de construcciones de uso temporal, tales como tribunas, estantes, casetas y otros similares.</v>
          </cell>
        </row>
        <row r="200">
          <cell r="A200" t="str">
            <v>2.2.7.3.01</v>
          </cell>
          <cell r="B200" t="str">
            <v>Instalaciones temporales</v>
          </cell>
        </row>
        <row r="201">
          <cell r="A201" t="str">
            <v>2.2.8</v>
          </cell>
          <cell r="B201" t="str">
            <v>SERVICIOS NO INCLUIDOS EN CONCEPTOS ANTERIORES</v>
          </cell>
          <cell r="C201" t="str">
            <v>Asignaciones destinadas a cubrir conceptos no incluidos en las cuentas anteriores.</v>
          </cell>
        </row>
        <row r="202">
          <cell r="A202" t="str">
            <v>2.2.8.1</v>
          </cell>
          <cell r="B202" t="str">
            <v>Gastos y representación judiciales</v>
          </cell>
          <cell r="C202" t="str">
            <v>Asignaciones  destinadas  a  cubrir  los  gastos  por  la  representación  en  defensa  de  los intereses del Estado en procesos judiciales o administrativos, llevados contra el Estado o cuando éste actúa en calidad de demandante.</v>
          </cell>
        </row>
        <row r="203">
          <cell r="A203" t="str">
            <v>2.2.8.1.01</v>
          </cell>
          <cell r="B203" t="str">
            <v>Gastos judiciales</v>
          </cell>
        </row>
        <row r="204">
          <cell r="A204" t="str">
            <v>2.2.8.2</v>
          </cell>
          <cell r="B204" t="str">
            <v>Comisiones y gastos</v>
          </cell>
          <cell r="C204" t="str">
            <v>Asignaciones destinadas a atender el pago de servicios que prestan los bancos.</v>
          </cell>
        </row>
        <row r="205">
          <cell r="A205" t="str">
            <v>2.2.8.2.01</v>
          </cell>
          <cell r="B205" t="str">
            <v>Comisiones y gastos</v>
          </cell>
          <cell r="C205" t="str">
            <v>Asignaciones destinadas a atender el cobro y pago de comisiones y servicios múltiples que prestan los bancos y otras entidades financieras.</v>
          </cell>
        </row>
        <row r="206">
          <cell r="A206" t="str">
            <v>2.2.8.2.02</v>
          </cell>
          <cell r="B206" t="str">
            <v>Gastos por cancelación de certificados de inversión</v>
          </cell>
          <cell r="C206" t="str">
            <v>Asignación  para  cubrir  los  gastos  por  penalidades  que  generen  la  cancelación correspondientes a certificados de Inversión.</v>
          </cell>
        </row>
        <row r="207">
          <cell r="A207" t="str">
            <v>2.2.8.3</v>
          </cell>
          <cell r="B207" t="str">
            <v>Servicios sanitarios médicos y veterinarios</v>
          </cell>
          <cell r="C207" t="str">
            <v>Asignaciones  destinadas  a  cubrir  servicios  por  contratación  de  servicios  sanitarios, atención  médica  o  internamiento  en  hospitales. Comprenden  los servicios  veterinarios cuando exista su contratación bajo esta condición.</v>
          </cell>
        </row>
        <row r="208">
          <cell r="A208" t="str">
            <v>2.2.8.3.01</v>
          </cell>
          <cell r="B208" t="str">
            <v>Servicios sanitarios médicos y veterinarios</v>
          </cell>
        </row>
        <row r="209">
          <cell r="A209" t="str">
            <v>2.2.8.4</v>
          </cell>
          <cell r="B209" t="str">
            <v>Servicios funerarios y gastos conexos</v>
          </cell>
          <cell r="C209" t="str">
            <v>Asignaciones  para  cubrir  los  servicios  prestados  por  las  funerarias.  Incluyen  el  gasto realizado en forma directa  por servicios de esta naturaleza y otros conexos.</v>
          </cell>
        </row>
        <row r="210">
          <cell r="A210" t="str">
            <v>2.2.8.4.01</v>
          </cell>
          <cell r="B210" t="str">
            <v>Servicios funerarios y gastos conexos</v>
          </cell>
        </row>
        <row r="211">
          <cell r="A211" t="str">
            <v>2.2.8.5</v>
          </cell>
          <cell r="B211" t="str">
            <v>Fumigación, lavandería, limpieza e higiene</v>
          </cell>
          <cell r="C211" t="str">
            <v>Asignaciones destinadas a servicios de fumigación, lavandería, limpieza e higiene en las instituciones públicas. Incluye los servicios de limpieza en equipos de transporte.</v>
          </cell>
        </row>
        <row r="212">
          <cell r="A212" t="str">
            <v>2.2.8.5.01</v>
          </cell>
          <cell r="B212" t="str">
            <v>Fumigación</v>
          </cell>
        </row>
        <row r="213">
          <cell r="A213" t="str">
            <v>2.2.8.5.02</v>
          </cell>
          <cell r="B213" t="str">
            <v>Lavandería</v>
          </cell>
        </row>
        <row r="214">
          <cell r="A214" t="str">
            <v>2.2.8.5.03</v>
          </cell>
          <cell r="B214" t="str">
            <v>Limpieza e higiene</v>
          </cell>
        </row>
        <row r="215">
          <cell r="A215" t="str">
            <v>2.2.8.6</v>
          </cell>
          <cell r="B215" t="str">
            <v>Servicio   de   organización   de   eventos,   festividades   y   actividades   de entretenimiento</v>
          </cell>
          <cell r="C215"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6">
          <cell r="A216" t="str">
            <v>2.2.8.6.01</v>
          </cell>
          <cell r="B216" t="str">
            <v>Eventos generales</v>
          </cell>
        </row>
        <row r="217">
          <cell r="A217" t="str">
            <v>2.2.8.6.02</v>
          </cell>
          <cell r="B217" t="str">
            <v>Festividades</v>
          </cell>
        </row>
        <row r="218">
          <cell r="A218" t="str">
            <v>2.2.8.6.03</v>
          </cell>
          <cell r="B218" t="str">
            <v>Actuaciones deportivas</v>
          </cell>
        </row>
        <row r="219">
          <cell r="A219" t="str">
            <v>2.2.8.6.04</v>
          </cell>
          <cell r="B219" t="str">
            <v>Actuaciones artísticas</v>
          </cell>
        </row>
        <row r="220">
          <cell r="A220" t="str">
            <v>2.2.8.7</v>
          </cell>
          <cell r="B220" t="str">
            <v>Servicios Técnicos y Profesionales</v>
          </cell>
          <cell r="C220" t="str">
            <v>Asignaciones destinadas a cubrir gastos y honorarios por servicios técnicos y profesionales de diversas naturalezas prestados en forma contractual por personas físicas, jurídicas sin relación de dependencia con la institución contratante. Incluye servicios de consultoría, estudios, investigaciones, servicios jurídicos, servicios de contabilidad y auditoría, servicios de  capacitación,  servicios  de  informática  y  sistemas  computarizados.  No  se  incluyen contrataciones de servicios técnicos y profesionales para ejercer funciones de carácter permanente dentro de la gestión administrativa u ordinaria de la institución.</v>
          </cell>
        </row>
        <row r="221">
          <cell r="A221" t="str">
            <v>2.2.8.7.01</v>
          </cell>
          <cell r="B221" t="str">
            <v>Servicios Técnicos y Profesionales</v>
          </cell>
          <cell r="C221" t="str">
            <v>Asignaciones destinadas a cubrir gastos y honorarios por servicios técnicos y profesionales tales   como:   consultorías,   servicios   técnicos   de   arquitectura,   ingeniería,   estudios, investigaciones  y  proyectos  de  factibilidad,  diseño  de  metodologías,  intérpretes  y traducciones de documentos, etc. Se excluyen los trabajos relacionados con los estudios de pre-inversión destinados a proyectos o programas de inversión.</v>
          </cell>
        </row>
        <row r="222">
          <cell r="A222" t="str">
            <v>2.2.8.7.02</v>
          </cell>
          <cell r="B222" t="str">
            <v>Servicios jurídicos</v>
          </cell>
          <cell r="C222"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3">
          <cell r="A223" t="str">
            <v>2.2.8.7.03</v>
          </cell>
          <cell r="B223" t="str">
            <v>Servicios de contabilidad y auditoría</v>
          </cell>
          <cell r="C223" t="str">
            <v>Asignaciones destinadas a cubrir servicios profesionales de contabilidad y auditoría, tales como: asesoramientos contables, auditoria, entre otros relacionados.</v>
          </cell>
        </row>
        <row r="224">
          <cell r="A224" t="str">
            <v>2.2.8.7.04</v>
          </cell>
          <cell r="B224" t="str">
            <v>Servicios de capacitación</v>
          </cell>
          <cell r="C224" t="str">
            <v>Asignaciones  destinadas  a  los  gastos  brindado  por  profesionales,  expertos,  docentes, instructores etc. por servicios de capacitación y formación, en sus distintas modalidades (congresos, seminarios, talleres, reuniones de trabajo).</v>
          </cell>
        </row>
        <row r="225">
          <cell r="A225" t="str">
            <v>2.2.8.7.05</v>
          </cell>
          <cell r="B225" t="str">
            <v>Servicios de informática y sistemas computarizados</v>
          </cell>
          <cell r="C225" t="str">
            <v>Asignaciones  destinadas  al  pago  de  los  servicios  de  carácter  virtual  como  acceso  a información especializada, cuya obtención se realiza a través de medios informáticos, telemáticos y/o electrónicos, tales como: servicios de datos, desarrollo de páginas WEB y desarrollo informáticos de menor complejidad, servicios de geolocalización, también se incluyen los servicios que garanticen la continuidad, el resguardo y la seguridad de la información y toda clase de servicios referentes a nuevas herramientas tecnológicas de este tipo. No se incluye la adquisición o el desarrollo de sistemas informáticos; así como las adiciones a los sistemas existentes que puedan constituir bienes de capital.</v>
          </cell>
        </row>
        <row r="226">
          <cell r="A226" t="str">
            <v>2.2.8.7.06</v>
          </cell>
          <cell r="B226" t="str">
            <v>Otros servicios técnicos profesionales</v>
          </cell>
          <cell r="C226" t="str">
            <v>Comprende   el   pago   por   servicios   técnicos,   administrativos   y   profesionales   no contemplados en los renglones anteriores.</v>
          </cell>
        </row>
        <row r="227">
          <cell r="A227" t="str">
            <v>2.2.8.8</v>
          </cell>
          <cell r="B227" t="str">
            <v>Impuestos, derechos y tasas</v>
          </cell>
          <cell r="C227"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28">
          <cell r="A228" t="str">
            <v>2.2.8.8.01</v>
          </cell>
          <cell r="B228" t="str">
            <v>Impuestos</v>
          </cell>
        </row>
        <row r="229">
          <cell r="A229" t="str">
            <v>2.2.8.8.02</v>
          </cell>
          <cell r="B229" t="str">
            <v>Derechos</v>
          </cell>
        </row>
        <row r="230">
          <cell r="A230" t="str">
            <v>2.2.8.8.03</v>
          </cell>
          <cell r="B230" t="str">
            <v>Tasas</v>
          </cell>
        </row>
        <row r="231">
          <cell r="A231" t="str">
            <v>2.2.8.9</v>
          </cell>
          <cell r="B231" t="str">
            <v>Otros gastos operativos</v>
          </cell>
          <cell r="C231" t="str">
            <v>Asignaciones por concepto de intereses pagados por instituciones financieras, premios a billetes  y quinielas  de  la  Lotería  Nacional,  indemnizaciones,  compensaciones  y otros gastos de instituciones empresariales.</v>
          </cell>
        </row>
        <row r="232">
          <cell r="A232" t="str">
            <v>2.2.8.9.01</v>
          </cell>
          <cell r="B232" t="str">
            <v>Intereses devengados internos por instituciones financieras</v>
          </cell>
        </row>
        <row r="233">
          <cell r="A233" t="str">
            <v>2.2.8.9.02</v>
          </cell>
          <cell r="B233" t="str">
            <v>Intereses devengados externos por instituciones financieras</v>
          </cell>
        </row>
        <row r="234">
          <cell r="A234" t="str">
            <v>2.2.8.9.03</v>
          </cell>
          <cell r="B234" t="str">
            <v>Premios de billetes y quinielas de la Lotería Nacional</v>
          </cell>
        </row>
        <row r="235">
          <cell r="A235" t="str">
            <v>2.2.8.9.04</v>
          </cell>
          <cell r="B235" t="str">
            <v>Otros gastos por indemnizaciones y compensaciones</v>
          </cell>
        </row>
        <row r="236">
          <cell r="A236" t="str">
            <v>2.2.8.9.05</v>
          </cell>
          <cell r="B236" t="str">
            <v>Otros gastos operativos de instituciones empresariales</v>
          </cell>
        </row>
        <row r="237">
          <cell r="A237" t="str">
            <v>2.2.8.9.06</v>
          </cell>
          <cell r="B237" t="str">
            <v>Otros intereses devengados internos por ejecución de un aval</v>
          </cell>
        </row>
        <row r="238">
          <cell r="A238" t="str">
            <v>2.2.8.9.07</v>
          </cell>
          <cell r="B238" t="str">
            <v>Otros gastos operativos por ejecución de garantía de empleados</v>
          </cell>
        </row>
        <row r="239">
          <cell r="A239" t="str">
            <v>2.2.9</v>
          </cell>
          <cell r="B239" t="str">
            <v>OTRAS CONTRATACIONES DE SERVICIOS</v>
          </cell>
          <cell r="C239" t="str">
            <v>Asignaciones  destinadas  a  la  adquisición  de  otras  contrataciones  de  servicios  no identificados precedentemente.</v>
          </cell>
        </row>
        <row r="240">
          <cell r="A240" t="str">
            <v>2.2.9.1</v>
          </cell>
          <cell r="B240" t="str">
            <v>Otras contrataciones de servicios</v>
          </cell>
          <cell r="C240" t="str">
            <v>Asignaciones  destinadas  a  la  adquisición  de  otras  contrataciones  de  servicios  no identificados precedentemente.</v>
          </cell>
        </row>
        <row r="241">
          <cell r="A241" t="str">
            <v>2.2.9.1.01</v>
          </cell>
          <cell r="B241" t="str">
            <v>Otras contrataciones de servicios</v>
          </cell>
        </row>
        <row r="242">
          <cell r="A242" t="str">
            <v>2.2.9.1.02</v>
          </cell>
          <cell r="B242" t="str">
            <v>Servicios de grabación y transmisión de jornadas académicas</v>
          </cell>
        </row>
        <row r="243">
          <cell r="A243" t="str">
            <v>2.2.9.2</v>
          </cell>
          <cell r="B243" t="str">
            <v>Servicios de alimentación</v>
          </cell>
          <cell r="C243"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4">
          <cell r="A244" t="str">
            <v>2.2.9.2.01</v>
          </cell>
          <cell r="B244" t="str">
            <v>Servicios de alimentación</v>
          </cell>
        </row>
        <row r="245">
          <cell r="A245" t="str">
            <v>2.2.9.2.02</v>
          </cell>
          <cell r="B245" t="str">
            <v>Servicios de alimentación escolar</v>
          </cell>
        </row>
        <row r="246">
          <cell r="A246" t="str">
            <v>2.2.9.2.03</v>
          </cell>
          <cell r="B246" t="str">
            <v>Servicios de catering</v>
          </cell>
          <cell r="C246"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7">
          <cell r="A247">
            <v>2.2999999999999998</v>
          </cell>
          <cell r="B247" t="str">
            <v>MATERIALES Y SUMINISTROS</v>
          </cell>
          <cell r="C247"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48">
          <cell r="A248" t="str">
            <v>2.3.1</v>
          </cell>
          <cell r="B248" t="str">
            <v>ALIMENTOS Y PRODUCTOS AGROFORESTALES</v>
          </cell>
          <cell r="C248"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49">
          <cell r="A249" t="str">
            <v>2.3.1.1</v>
          </cell>
          <cell r="B249" t="str">
            <v>Alimentos y bebidas para personas</v>
          </cell>
          <cell r="C249" t="str">
            <v>Asignaciones destinadas a la adquisición de bebidas y productos alimenticios de origen agrícola o industrial. Se excluyen viáticos y otros conceptos reintegrables por otras partidas de remuneración adicional.</v>
          </cell>
        </row>
        <row r="250">
          <cell r="A250" t="str">
            <v>2.3.1.1.01</v>
          </cell>
          <cell r="B250" t="str">
            <v>Alimentos y bebidas para personas</v>
          </cell>
        </row>
        <row r="251">
          <cell r="A251" t="str">
            <v>2.3.1.1.02</v>
          </cell>
          <cell r="B251" t="str">
            <v>Alimentación escolar</v>
          </cell>
        </row>
        <row r="252">
          <cell r="A252" t="str">
            <v>2.3.1.2</v>
          </cell>
          <cell r="B252" t="str">
            <v>Alimentos para animales</v>
          </cell>
          <cell r="C252"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3">
          <cell r="A253" t="str">
            <v>2.3.1.2.01</v>
          </cell>
          <cell r="B253" t="str">
            <v>Alimentos para animales</v>
          </cell>
        </row>
        <row r="254">
          <cell r="A254" t="str">
            <v>2.3.1.3</v>
          </cell>
          <cell r="B254" t="str">
            <v>Productos agroforestales y pecuarios</v>
          </cell>
          <cell r="C254" t="str">
            <v>Asignaciones destinadas a la adquisición de productos agroforestales y pecuarios (frutas, flores, caña, resinas y bálsamos, césped o grama, árboles, arbustos, animales vivos, etc.) para usos industriales y científicos.</v>
          </cell>
        </row>
        <row r="255">
          <cell r="A255" t="str">
            <v>2.3.1.3.01</v>
          </cell>
          <cell r="B255" t="str">
            <v>Productos pecuarios</v>
          </cell>
        </row>
        <row r="256">
          <cell r="A256" t="str">
            <v>2.3.1.3.02</v>
          </cell>
          <cell r="B256" t="str">
            <v>Productos agrícolas</v>
          </cell>
        </row>
        <row r="257">
          <cell r="A257" t="str">
            <v>2.3.1.3.03</v>
          </cell>
          <cell r="B257" t="str">
            <v>Productos forestales</v>
          </cell>
        </row>
        <row r="258">
          <cell r="A258" t="str">
            <v>2.3.1.4</v>
          </cell>
          <cell r="B258" t="str">
            <v>Madera, corcho y sus manufacturas</v>
          </cell>
          <cell r="C258" t="str">
            <v>Asignaciones   destinadas   a   la   adquisición   de   corcho,   madera   y   sus   derivados, manufacturados o no, incluido el carbón vegetal.</v>
          </cell>
        </row>
        <row r="259">
          <cell r="A259" t="str">
            <v>2.3.1.4.01</v>
          </cell>
          <cell r="B259" t="str">
            <v>Madera, corcho y sus manufacturas</v>
          </cell>
        </row>
        <row r="260">
          <cell r="A260" t="str">
            <v>2.3.2</v>
          </cell>
          <cell r="B260" t="str">
            <v>TEXTILES Y VESTUARIOS</v>
          </cell>
          <cell r="C260" t="str">
            <v>Asignaciones destinadas a la adquisición de fibras, hilos, tejidos, telas (de cualquier tipo) y confecciones de diversa índole.</v>
          </cell>
        </row>
        <row r="261">
          <cell r="A261" t="str">
            <v>2.3.2.1</v>
          </cell>
          <cell r="B261" t="str">
            <v>Hilados, fibras, telas y útiles de costura</v>
          </cell>
          <cell r="C261" t="str">
            <v>Asignaciones destinadas a la adquisición de fibras y tejidos (animales, vegetales, sintéticos y artificiales). Se incluyen hilados y telas de lino, algodón, seda, lana y fibras artificiales, no utilizados aún en procesos de confección y los materiales y útiles de costura, tales como; Agujas, agujetas, alfileres, corta hilos, plantillas de bordado, entre otros.</v>
          </cell>
        </row>
        <row r="262">
          <cell r="A262" t="str">
            <v>2.3.2.1.01</v>
          </cell>
          <cell r="B262" t="str">
            <v>Hilados, fibras, telas y útiles de costura</v>
          </cell>
        </row>
        <row r="263">
          <cell r="A263" t="str">
            <v>2.3.2.2</v>
          </cell>
          <cell r="B263" t="str">
            <v>Acabados textiles</v>
          </cell>
          <cell r="C263" t="str">
            <v>Asignaciones  destinadas  a  la  compra  de  acabados  textiles,  por  ejemplo,  tapices, alfombras, sábanas, fundas, frazadas, mantas, toallas, manteles, cortinas, entre otros.</v>
          </cell>
        </row>
        <row r="264">
          <cell r="A264" t="str">
            <v>2.3.2.2.01</v>
          </cell>
          <cell r="B264" t="str">
            <v>Acabados textiles</v>
          </cell>
        </row>
        <row r="265">
          <cell r="A265" t="str">
            <v>2.3.2.3</v>
          </cell>
          <cell r="B265" t="str">
            <v>Prendas y accesorios de vestir</v>
          </cell>
          <cell r="C265"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6">
          <cell r="A266" t="str">
            <v>2.3.2.3.01</v>
          </cell>
          <cell r="B266" t="str">
            <v>Prendas y accesorios de vestir</v>
          </cell>
        </row>
        <row r="267">
          <cell r="A267" t="str">
            <v>2.3.2.4</v>
          </cell>
          <cell r="B267" t="str">
            <v>Calzados</v>
          </cell>
          <cell r="C267" t="str">
            <v>Asignaciones  destinadas  a  la  adquisición  y  confección  de  calzados  de  todo  tipo,  sin importar el material.</v>
          </cell>
        </row>
        <row r="268">
          <cell r="A268" t="str">
            <v>2.3.2.4.01</v>
          </cell>
          <cell r="B268" t="str">
            <v>Calzados</v>
          </cell>
        </row>
        <row r="269">
          <cell r="A269" t="str">
            <v>2.3.3</v>
          </cell>
          <cell r="B269" t="str">
            <v>PAPEL, CARTÓN E IMPRESOS</v>
          </cell>
          <cell r="C269" t="str">
            <v>Asignaciones destinadas a la compra de papel y cartón en sus diversas formas y clases.</v>
          </cell>
        </row>
        <row r="270">
          <cell r="A270" t="str">
            <v>2.3.3.1</v>
          </cell>
          <cell r="B270" t="str">
            <v>Papel de escritorio</v>
          </cell>
          <cell r="C270" t="str">
            <v>Asignaciones  destinadas  a  la  adquisición  de  papel  de  escritorio  en  sus  diferentes variedades (papel bond, papel cebolla, papel mimeógrafo, entre otros).</v>
          </cell>
        </row>
        <row r="271">
          <cell r="A271" t="str">
            <v>2.3.3.1.01</v>
          </cell>
          <cell r="B271" t="str">
            <v>Papel de escritorio</v>
          </cell>
        </row>
        <row r="272">
          <cell r="A272" t="str">
            <v>2.3.3.2</v>
          </cell>
          <cell r="B272" t="str">
            <v>Papel y cartón</v>
          </cell>
          <cell r="C272" t="str">
            <v>Asignaciones destinadas a la adquisición de papel y cartón en bobinas, en planchas y prensado. Se incluyen gastos en servilletas, papel toallas, pañuelos y fundas de papel, cajas y otros envases. Además, comprende papel de envolver, papel higiénico, cartones, cintas, rollos, etc.</v>
          </cell>
        </row>
        <row r="273">
          <cell r="A273" t="str">
            <v>2.3.3.2.01</v>
          </cell>
          <cell r="B273" t="str">
            <v>Papel y cartón</v>
          </cell>
        </row>
        <row r="274">
          <cell r="A274" t="str">
            <v>2.3.3.3</v>
          </cell>
          <cell r="B274" t="str">
            <v>Productos de artes gráficas</v>
          </cell>
          <cell r="C274" t="str">
            <v>Asignaciones destinadas a la adquisición de materiales y suministros para la elaboración de todo tipo de elementos visuales, tales como técnicas de grabado y dibujo, fotografía, audiovisuales e imprenta.</v>
          </cell>
        </row>
        <row r="275">
          <cell r="A275" t="str">
            <v>2.3.3.3.01</v>
          </cell>
          <cell r="B275" t="str">
            <v>Productos de artes gráficas</v>
          </cell>
        </row>
        <row r="276">
          <cell r="A276" t="str">
            <v>2.3.3.4</v>
          </cell>
          <cell r="B276" t="str">
            <v>Libros, revistas y periódicos</v>
          </cell>
          <cell r="C276" t="str">
            <v>Asignaciones destinadas a la  adquisición de libros, revistas, periódicos y publicaciones periódicas destinadas al uso en oficinas públicas o para su distribución al público. No se incluyen los libros, revistas y otras publicaciones destinadas al equipamiento de bibliotecas públicas y relacionados con la enseñanza.</v>
          </cell>
        </row>
        <row r="277">
          <cell r="A277" t="str">
            <v>2.3.3.4.01</v>
          </cell>
          <cell r="B277" t="str">
            <v>Libros, revistas y periódicos</v>
          </cell>
        </row>
        <row r="278">
          <cell r="A278" t="str">
            <v>2.3.3.5</v>
          </cell>
          <cell r="B278" t="str">
            <v>Textos de enseñanza</v>
          </cell>
          <cell r="C278" t="str">
            <v>Asignaciones destinadas a la compra de artículos y materiales, para uso docente, tales como: libros, revistas y libros de carácter técnico.</v>
          </cell>
        </row>
        <row r="279">
          <cell r="A279" t="str">
            <v>2.3.3.5.01</v>
          </cell>
          <cell r="B279" t="str">
            <v>Textos de enseñanza</v>
          </cell>
        </row>
        <row r="280">
          <cell r="A280" t="str">
            <v>2.3.3.6</v>
          </cell>
          <cell r="B280" t="str">
            <v>Especies timbradas y valoradas</v>
          </cell>
          <cell r="C280"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 como: sellos de Instituto Postal Dominicano, estampillas para bebidas alcohólicas, estampillas para cigarrillos.</v>
          </cell>
        </row>
        <row r="281">
          <cell r="A281" t="str">
            <v>2.3.3.6.01</v>
          </cell>
          <cell r="B281" t="str">
            <v>Especies timbrados y valoradas</v>
          </cell>
        </row>
        <row r="282">
          <cell r="A282" t="str">
            <v>2.3.4</v>
          </cell>
          <cell r="B282" t="str">
            <v>PRODUCTOS FARMACÉUTICOS</v>
          </cell>
          <cell r="C282" t="str">
            <v>Asignaciones  destinadas  a  la  adquisición  de  medicamentos  para  hospitales,  clínicas, policlínicas, dispensarios y productos farmacéuticos. Se incluyen los productos medicinales para uso veterinario.</v>
          </cell>
        </row>
        <row r="283">
          <cell r="A283" t="str">
            <v>2.3.4.1</v>
          </cell>
          <cell r="B283" t="str">
            <v>Productos medicinales para uso humano</v>
          </cell>
          <cell r="C283"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4">
          <cell r="A284" t="str">
            <v>2.3.4.1.01</v>
          </cell>
          <cell r="B284" t="str">
            <v>Productos medicinales para uso humano</v>
          </cell>
        </row>
        <row r="285">
          <cell r="A285" t="str">
            <v>2.3.4.2</v>
          </cell>
          <cell r="B285" t="str">
            <v>Productos medicinales para uso veterinario</v>
          </cell>
          <cell r="C285" t="str">
            <v>Asignaciones destinadas a la adquisición de medicamentos y productos farmacéuticos y demás artículos medicinales  para uso veterinario.</v>
          </cell>
        </row>
        <row r="286">
          <cell r="A286" t="str">
            <v>2.3.4.2.01</v>
          </cell>
          <cell r="B286" t="str">
            <v>Productos medicinales para uso veterinario</v>
          </cell>
        </row>
        <row r="287">
          <cell r="A287" t="str">
            <v>2.3.5</v>
          </cell>
          <cell r="B287" t="str">
            <v>CUERO, CAUCHO Y PLÁSTICO</v>
          </cell>
          <cell r="C287" t="str">
            <v>Asignaciones destinadas a la compra de cueros y pieles, curtidos y sin curtir. Se incluyen cauchos, plásticos y nylon.</v>
          </cell>
        </row>
        <row r="288">
          <cell r="A288" t="str">
            <v>2.3.5.1</v>
          </cell>
          <cell r="B288" t="str">
            <v>Cueros y pieles</v>
          </cell>
          <cell r="C288" t="str">
            <v>Asignaciones destinadas a la compra de cueros y pieles, curtidos y sin curtir.</v>
          </cell>
        </row>
        <row r="289">
          <cell r="A289" t="str">
            <v>2.3.5.1.01</v>
          </cell>
          <cell r="B289" t="str">
            <v>Cueros y pieles</v>
          </cell>
        </row>
        <row r="290">
          <cell r="A290" t="str">
            <v>2.3.5.2</v>
          </cell>
          <cell r="B290" t="str">
            <v>Productos de cuero</v>
          </cell>
          <cell r="C290" t="str">
            <v>Asignaciones  destinadas  a  la  adquisición  de  productos  confeccionados  con  cuero (excepto calzados, carteras y otras prendas de vestir de cuero).</v>
          </cell>
        </row>
        <row r="291">
          <cell r="A291" t="str">
            <v>2.3.5.2.01</v>
          </cell>
          <cell r="B291" t="str">
            <v>Productos de cuero</v>
          </cell>
        </row>
        <row r="292">
          <cell r="A292" t="str">
            <v>2.3.5.3</v>
          </cell>
          <cell r="B292" t="str">
            <v>Llantas y neumáticos</v>
          </cell>
          <cell r="C292" t="str">
            <v>Asignaciones destinadas a la compra de llantas y neumáticos para vehículos, aparatos, maquinaria y equipos. Incluye cámaras (tubos) para las llantas descritas anteriormente.</v>
          </cell>
        </row>
        <row r="293">
          <cell r="A293" t="str">
            <v>2.3.5.3.01</v>
          </cell>
          <cell r="B293" t="str">
            <v>Llantas y neumáticos</v>
          </cell>
        </row>
        <row r="294">
          <cell r="A294" t="str">
            <v>2.3.5.4</v>
          </cell>
          <cell r="B294" t="str">
            <v>Artículos de caucho</v>
          </cell>
          <cell r="C294"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5">
          <cell r="A295" t="str">
            <v>2.3.5.4.01</v>
          </cell>
          <cell r="B295" t="str">
            <v>Artículos de caucho</v>
          </cell>
        </row>
        <row r="296">
          <cell r="A296" t="str">
            <v>2.3.5.5</v>
          </cell>
          <cell r="B296" t="str">
            <v>Plástico</v>
          </cell>
          <cell r="C296" t="str">
            <v>Asignaciones destinadas a la compra de plástico y nylon. Incluye tubos y accesorios de tipo  P.V.C.  utilizados  en  instalaciones  eléctricas  y  sanitarias,  productos  para  uso  en calderas.</v>
          </cell>
        </row>
        <row r="297">
          <cell r="A297" t="str">
            <v>2.3.5.5.01</v>
          </cell>
          <cell r="B297" t="str">
            <v>Plástico</v>
          </cell>
        </row>
        <row r="298">
          <cell r="A298" t="str">
            <v>2.3.6</v>
          </cell>
          <cell r="B298" t="str">
            <v>PRODUCTOS DE MINERALES, METÁLICOS Y NO METÁLICOS</v>
          </cell>
          <cell r="C298" t="str">
            <v>Asignaciones destinadas a la adquisición de minerales no elaborados, minerales metálicos sin elaborar y sus productos derivados.</v>
          </cell>
        </row>
        <row r="299">
          <cell r="A299" t="str">
            <v>2.3.6.1</v>
          </cell>
          <cell r="B299" t="str">
            <v>Productos de cemento, cal, asbesto, yeso y arcilla</v>
          </cell>
          <cell r="C299" t="str">
            <v>Asignaciones destinadas a la compra de cemento, cal, asbesto, yeso y arcilla sin elaborar, semielaborados  y  sus  manufacturas  tales  como  mosaicos,  baldosas,  bloques,  tubos sanitarios, tejas  entre otros.</v>
          </cell>
        </row>
        <row r="300">
          <cell r="A300" t="str">
            <v>2.3.6.1.01</v>
          </cell>
          <cell r="B300" t="str">
            <v>Productos de cemento</v>
          </cell>
        </row>
        <row r="301">
          <cell r="A301" t="str">
            <v>2.3.6.1.02</v>
          </cell>
          <cell r="B301" t="str">
            <v>Productos de cal</v>
          </cell>
        </row>
        <row r="302">
          <cell r="A302" t="str">
            <v>2.3.6.1.03</v>
          </cell>
          <cell r="B302" t="str">
            <v>Productos de asbestos</v>
          </cell>
        </row>
        <row r="303">
          <cell r="A303" t="str">
            <v>2.3.6.1.04</v>
          </cell>
          <cell r="B303" t="str">
            <v>Productos de yeso</v>
          </cell>
        </row>
        <row r="304">
          <cell r="A304" t="str">
            <v>2.3.6.1.05</v>
          </cell>
          <cell r="B304" t="str">
            <v>Productos de arcilla y derivados</v>
          </cell>
        </row>
        <row r="305">
          <cell r="A305" t="str">
            <v>2.3.6.2</v>
          </cell>
          <cell r="B305" t="str">
            <v>Productos de vidrio, loza y porcelana</v>
          </cell>
          <cell r="C305" t="str">
            <v>Asignaciones  destinadas  a  la  adquisición  de  compra  de  vidrio,  loza  y  porcelana  sin elaborar,  semielaborados  y  sus  manufacturas  tales  como  ceniceros,  floreros,  adornos, vidrio en barras, en varilla, vidrio y cristales, inodoros, lavamanos, etc.</v>
          </cell>
        </row>
        <row r="306">
          <cell r="A306" t="str">
            <v>2.3.6.2.01</v>
          </cell>
          <cell r="B306" t="str">
            <v>Productos de vidrio</v>
          </cell>
        </row>
        <row r="307">
          <cell r="A307" t="str">
            <v>2.3.6.2.02</v>
          </cell>
          <cell r="B307" t="str">
            <v>Productos de loza</v>
          </cell>
        </row>
        <row r="308">
          <cell r="A308" t="str">
            <v>2.3.6.2.03</v>
          </cell>
          <cell r="B308" t="str">
            <v>Productos de porcelana</v>
          </cell>
        </row>
        <row r="309">
          <cell r="A309" t="str">
            <v>2.3.6.3</v>
          </cell>
          <cell r="B309" t="str">
            <v>Productos metálicos y sus derivados</v>
          </cell>
          <cell r="C309"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níquel,  estaño,  titanio,  zinc  y  alineaciones  como  latón.  Los productos  de  hojalata  y  otros  productos  metálicos  no  identificados  en  los  reglones anteriores.   Se   incluyen   además   herramientas   e   instrumentos   menores   para   uso agropecuario,  industrial,  de  transporte;  comprende  accesorios  metálicos  considerados como instrumental complementario de máquinas, equipos, herramientas, e instrumentos.</v>
          </cell>
        </row>
        <row r="310">
          <cell r="A310" t="str">
            <v>2.3.6.3.01</v>
          </cell>
          <cell r="B310" t="str">
            <v>Productos ferrosos</v>
          </cell>
          <cell r="C310" t="str">
            <v>Deshabilitado</v>
          </cell>
        </row>
        <row r="311">
          <cell r="A311" t="str">
            <v>2.3.6.3.02</v>
          </cell>
          <cell r="B311" t="str">
            <v>Productos no ferrosos</v>
          </cell>
          <cell r="C311" t="str">
            <v>Deshabilitado</v>
          </cell>
        </row>
        <row r="312">
          <cell r="A312" t="str">
            <v>2.3.6.3.03</v>
          </cell>
          <cell r="B312" t="str">
            <v>Estructuras metálicas acabadas</v>
          </cell>
          <cell r="C312" t="str">
            <v>Deshabilitado</v>
          </cell>
        </row>
        <row r="313">
          <cell r="A313" t="str">
            <v>2.3.6.3.04</v>
          </cell>
          <cell r="B313" t="str">
            <v>Herramientas menores</v>
          </cell>
          <cell r="C313" t="str">
            <v>Asignaciones destinadas a la adquisición de herramientas e instrumentos categorizados como menores los cuales son utilizadas en agricultura, ganadería, horticultura, silvicultura, carpintería, chapistería y otras industrias; tales como: destornilladores, alicates, martillos, tenazas, serruchos, picos, palas y otros.</v>
          </cell>
        </row>
        <row r="314">
          <cell r="A314" t="str">
            <v>2.3.6.3.05</v>
          </cell>
          <cell r="B314" t="str">
            <v>Productos de hojalata</v>
          </cell>
        </row>
        <row r="315">
          <cell r="A315" t="str">
            <v>2.3.6.3.06</v>
          </cell>
          <cell r="B315" t="str">
            <v>Productos metálicos</v>
          </cell>
          <cell r="C315" t="str">
            <v>Asignaciones destinadas a la adquisición de productos y accesorios de origen metálico y sus aleaciones se incluyen  metales ferrosos, metales no ferrosos y estructuras acabadas.</v>
          </cell>
        </row>
        <row r="316">
          <cell r="A316" t="str">
            <v>2.3.6.3.07</v>
          </cell>
          <cell r="B316" t="str">
            <v>Otros productos metálicos</v>
          </cell>
          <cell r="C316" t="str">
            <v>Deshabilitado</v>
          </cell>
        </row>
        <row r="317">
          <cell r="A317" t="str">
            <v>2.3.6.4</v>
          </cell>
          <cell r="B317" t="str">
            <v>Minerales</v>
          </cell>
          <cell r="C317" t="str">
            <v>Asignaciones  destinadas  a  la  adquisición  de  minerales  sólidos   minerales  metalíferos (excepto combustibles y otros derivados del petróleo), petróleo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18">
          <cell r="A318" t="str">
            <v>2.3.6.4.01</v>
          </cell>
          <cell r="B318" t="str">
            <v>Minerales metalíferos</v>
          </cell>
        </row>
        <row r="319">
          <cell r="A319" t="str">
            <v>2.3.6.4.02</v>
          </cell>
          <cell r="B319" t="str">
            <v>Petróleo crudo</v>
          </cell>
        </row>
        <row r="320">
          <cell r="A320" t="str">
            <v>2.3.6.4.03</v>
          </cell>
          <cell r="B320" t="str">
            <v>Carbón mineral</v>
          </cell>
        </row>
        <row r="321">
          <cell r="A321" t="str">
            <v>2.3.6.4.04</v>
          </cell>
          <cell r="B321" t="str">
            <v>Piedra, arcilla y arena</v>
          </cell>
        </row>
        <row r="322">
          <cell r="A322" t="str">
            <v>2.3.6.4.05</v>
          </cell>
          <cell r="B322" t="str">
            <v>Productos aislantes</v>
          </cell>
        </row>
        <row r="323">
          <cell r="A323" t="str">
            <v>2.3.6.4.06</v>
          </cell>
          <cell r="B323" t="str">
            <v>Productos abrasivos</v>
          </cell>
        </row>
        <row r="324">
          <cell r="A324" t="str">
            <v>2.3.6.4.07</v>
          </cell>
          <cell r="B324" t="str">
            <v>Otros minerales</v>
          </cell>
        </row>
        <row r="325">
          <cell r="A325" t="str">
            <v>2.3.6.9</v>
          </cell>
          <cell r="B325" t="str">
            <v>Otros productos minerales no metálicos</v>
          </cell>
          <cell r="C325" t="str">
            <v>Asignaciones  destinadas  a  la  adquisición  de  productos  minerales  no  metálicos  no comprendidos anteriormente.</v>
          </cell>
        </row>
        <row r="326">
          <cell r="A326" t="str">
            <v>2.3.6.9.01</v>
          </cell>
          <cell r="B326" t="str">
            <v>Otros productos no metálicos</v>
          </cell>
        </row>
        <row r="327">
          <cell r="A327" t="str">
            <v>2.3.7</v>
          </cell>
          <cell r="B327" t="str">
            <v>COMBUSTIBLES, LUBRICANTES, PRODUCTOS QUÍMICOS Y  CONEXOS</v>
          </cell>
          <cell r="C327"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28">
          <cell r="A328" t="str">
            <v>2.3.7.1</v>
          </cell>
          <cell r="B328" t="str">
            <v>Combustibles y lubricantes</v>
          </cell>
          <cell r="C328"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función pública.</v>
          </cell>
        </row>
        <row r="329">
          <cell r="A329" t="str">
            <v>2.3.7.1.01</v>
          </cell>
          <cell r="B329" t="str">
            <v>Gasolina</v>
          </cell>
        </row>
        <row r="330">
          <cell r="A330" t="str">
            <v>2.3.7.1.02</v>
          </cell>
          <cell r="B330" t="str">
            <v>Gasoil</v>
          </cell>
        </row>
        <row r="331">
          <cell r="A331" t="str">
            <v>2.3.7.1.03</v>
          </cell>
          <cell r="B331" t="str">
            <v>Keroseno</v>
          </cell>
        </row>
        <row r="332">
          <cell r="A332" t="str">
            <v>2.3.7.1.04</v>
          </cell>
          <cell r="B332" t="str">
            <v>Gas GLP</v>
          </cell>
        </row>
        <row r="333">
          <cell r="A333" t="str">
            <v>2.3.7.1.05</v>
          </cell>
          <cell r="B333" t="str">
            <v>Aceites y grasas</v>
          </cell>
        </row>
        <row r="334">
          <cell r="A334" t="str">
            <v>2.3.7.1.06</v>
          </cell>
          <cell r="B334" t="str">
            <v>Lubricantes</v>
          </cell>
        </row>
        <row r="335">
          <cell r="A335" t="str">
            <v>2.3.7.1.07</v>
          </cell>
          <cell r="B335" t="str">
            <v>Gas natural</v>
          </cell>
        </row>
        <row r="336">
          <cell r="A336" t="str">
            <v>2.3.7.1.99</v>
          </cell>
          <cell r="B336" t="str">
            <v>Otros combustibles</v>
          </cell>
        </row>
        <row r="337">
          <cell r="A337" t="str">
            <v>2.3.7.2</v>
          </cell>
          <cell r="B337" t="str">
            <v>Productos químicos y conexos</v>
          </cell>
          <cell r="C337"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38">
          <cell r="A338" t="str">
            <v>2.3.7.2.01</v>
          </cell>
          <cell r="B338" t="str">
            <v>Productos explosivos y pirotecnia</v>
          </cell>
        </row>
        <row r="339">
          <cell r="A339" t="str">
            <v>2.3.7.2.02</v>
          </cell>
          <cell r="B339" t="str">
            <v>Productos fotoquímicos</v>
          </cell>
        </row>
        <row r="340">
          <cell r="A340" t="str">
            <v>2.3.7.2.03</v>
          </cell>
          <cell r="B340" t="str">
            <v>Productos químicos de uso personal y de laboratorios</v>
          </cell>
        </row>
        <row r="341">
          <cell r="A341" t="str">
            <v>2.3.7.2.04</v>
          </cell>
          <cell r="B341" t="str">
            <v>Abonos y fertilizantes</v>
          </cell>
        </row>
        <row r="342">
          <cell r="A342" t="str">
            <v>2.3.7.2.05</v>
          </cell>
          <cell r="B342" t="str">
            <v>Insecticidas, fumigantes y otros</v>
          </cell>
        </row>
        <row r="343">
          <cell r="A343" t="str">
            <v>2.3.7.2.06</v>
          </cell>
          <cell r="B343" t="str">
            <v>Pinturas, lacas, barnices, diluyentes y absorbentes para  pinturas</v>
          </cell>
        </row>
        <row r="344">
          <cell r="A344" t="str">
            <v>2.3.7.2.07</v>
          </cell>
          <cell r="B344" t="str">
            <v>Productos químicos para saneamiento de las aguas</v>
          </cell>
        </row>
        <row r="345">
          <cell r="A345" t="str">
            <v>2.3.7.2.99</v>
          </cell>
          <cell r="B345" t="str">
            <v>Otros productos químicos y conexos</v>
          </cell>
        </row>
        <row r="346">
          <cell r="A346" t="str">
            <v>2.3.8</v>
          </cell>
          <cell r="B346" t="str">
            <v>GASTOS QUE SE ASIGNARÁN DURANTE EL EJERCICIO (ART. 32 Y 33 LEY 423-06)</v>
          </cell>
          <cell r="C346" t="str">
            <v>Asignaciones  por  concepto  de  imprevistos  por  calamidades  públicas  y  para  ser reasignados durante el ejercicio, según la Ley 423-06.</v>
          </cell>
        </row>
        <row r="347">
          <cell r="A347" t="str">
            <v>2.3.8.1</v>
          </cell>
          <cell r="B347" t="str">
            <v>5 % que se asignará durante el ejercicio para gastos  corrientes</v>
          </cell>
          <cell r="C347" t="str">
            <v>Asignaciones  que  serán  cubiertas  con  recursos  provenientes  del  5  %  de  los  ingresos corrientes  estimados  del  gobierno  central,  para  ser  asignado  durante  el  ejercicio presupuestario, según el art. 32 de la Ley 423-06.</v>
          </cell>
        </row>
        <row r="348">
          <cell r="A348" t="str">
            <v>2.3.8.1.01</v>
          </cell>
          <cell r="B348" t="str">
            <v>Del 5% a ser asignados durante el ejercicio para gastos  corrientes</v>
          </cell>
        </row>
        <row r="349">
          <cell r="A349" t="str">
            <v>2.3.8.2</v>
          </cell>
          <cell r="B349" t="str">
            <v>1  %  que  se  asignará  durante  el  ejercicio  para  gastos  corrientes  por calamidad pública</v>
          </cell>
          <cell r="C349" t="str">
            <v>Asignaciones por concepto imprevistos ante calamidades públicas, que serán cubiertas con recursos del 1 % de los ingresos corrientes estimados para el gobierno central, según el art. 33 de la Ley 423-06.</v>
          </cell>
        </row>
        <row r="350">
          <cell r="A350" t="str">
            <v>2.3.8.2.01</v>
          </cell>
          <cell r="B350" t="str">
            <v>Del 1% a ser asignados durante el ej. para gastos corrientes por calamidad pública</v>
          </cell>
        </row>
        <row r="351">
          <cell r="A351" t="str">
            <v>2.3.9</v>
          </cell>
          <cell r="B351" t="str">
            <v>PRODUCTOS Y ÚTILES VARIOS</v>
          </cell>
          <cell r="C351"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2">
          <cell r="A352" t="str">
            <v>2.3.9.1</v>
          </cell>
          <cell r="B352" t="str">
            <v>Útiles y materiales de limpieza e higiene</v>
          </cell>
          <cell r="C352"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3">
          <cell r="A353" t="str">
            <v>2.3.9.1.01</v>
          </cell>
          <cell r="B353" t="str">
            <v>Útiles y materiales de limpieza e higiene</v>
          </cell>
        </row>
        <row r="354">
          <cell r="A354" t="str">
            <v>2.3.9.1.02</v>
          </cell>
          <cell r="B354" t="str">
            <v>Útiles y materiales de limpieza e higiene personal</v>
          </cell>
          <cell r="C354" t="str">
            <v>Asignaciones destinadas a la adquisición de productos de uso e higiene personal, como: cepillos  dentales  hilo  dental,  instrumentos  para  manicura  o  pedicura.  No  se  incluye productos químicos.</v>
          </cell>
        </row>
        <row r="355">
          <cell r="A355" t="str">
            <v>2.3.9.2</v>
          </cell>
          <cell r="B355" t="str">
            <v>Útiles   y   materiales   de   escritorio,   oficina,   informática,   escolares   y   de enseñanza</v>
          </cell>
          <cell r="C355"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56">
          <cell r="A356" t="str">
            <v>2.3.9.2.01</v>
          </cell>
          <cell r="B356" t="str">
            <v>Útiles y materiales  de escritorio, oficina e informática</v>
          </cell>
        </row>
        <row r="357">
          <cell r="A357" t="str">
            <v>2.3.9.2.02</v>
          </cell>
          <cell r="B357" t="str">
            <v>Útiles y materiales escolares y de enseñanzas</v>
          </cell>
        </row>
        <row r="358">
          <cell r="A358" t="str">
            <v>2.3.9.3</v>
          </cell>
          <cell r="B358" t="str">
            <v>Útiles menores médico quirúrgicos o de laboratorio</v>
          </cell>
          <cell r="C358"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59">
          <cell r="A359" t="str">
            <v>2.3.9.3.01</v>
          </cell>
          <cell r="B359" t="str">
            <v>Útiles menores médico quirúrgicos o de laboratorio</v>
          </cell>
        </row>
        <row r="360">
          <cell r="A360" t="str">
            <v>2.3.9.4</v>
          </cell>
          <cell r="B360" t="str">
            <v>Útiles destinados a actividades deportivas, culturales y recreativas</v>
          </cell>
          <cell r="C360" t="str">
            <v>Asignaciones  destinadas  a  la  adquisición  de  material  deportivo  para  la  práctica  de disciplinas deportivas. Se incluye el material destinado a usos recreativos y culturales, tales como juguetes y discos musicales y de películas.</v>
          </cell>
        </row>
        <row r="361">
          <cell r="A361" t="str">
            <v>2.3.9.4.01</v>
          </cell>
          <cell r="B361" t="str">
            <v>Útiles destinados a actividades deportivas, culturales y recreativas</v>
          </cell>
        </row>
        <row r="362">
          <cell r="A362" t="str">
            <v>2.3.9.5</v>
          </cell>
          <cell r="B362" t="str">
            <v>Útiles de cocina y comedor</v>
          </cell>
          <cell r="C362"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3">
          <cell r="A363" t="str">
            <v>2.3.9.5.01</v>
          </cell>
          <cell r="B363" t="str">
            <v>Útiles de cocina y comedor</v>
          </cell>
        </row>
        <row r="364">
          <cell r="A364" t="str">
            <v>2.3.9.6</v>
          </cell>
          <cell r="B364" t="str">
            <v>Productos eléctricos y afines</v>
          </cell>
          <cell r="C364"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65">
          <cell r="A365" t="str">
            <v>2.3.9.6.01</v>
          </cell>
          <cell r="B365" t="str">
            <v>Productos eléctricos y afines</v>
          </cell>
        </row>
        <row r="366">
          <cell r="A366" t="str">
            <v>2.3.9.7</v>
          </cell>
          <cell r="B366" t="str">
            <v>Productos y útiles veterinarios</v>
          </cell>
          <cell r="C366" t="str">
            <v>Asignaciones destinadas a la adquisición de artículos y objetos dedicados a la atención y cuidado de animales, por ejemplo cadenas, collares, juguetes, comederos, camas, entre otros.</v>
          </cell>
        </row>
        <row r="367">
          <cell r="A367" t="str">
            <v>2.3.9.7.01</v>
          </cell>
          <cell r="B367" t="str">
            <v>Productos y útiles veterinarios</v>
          </cell>
        </row>
        <row r="368">
          <cell r="A368" t="str">
            <v>2.3.9.8</v>
          </cell>
          <cell r="B368" t="str">
            <v>Repuestos y accesorios menores</v>
          </cell>
          <cell r="C368"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toda clase de accesorios menores que no incrementen la vida útil del bien y no son  capitalizables  considerados  como  instrumental  complementario  de  máquinas, equipos, aparatos, instrumentos, vehículos, edificaciones etc.</v>
          </cell>
        </row>
        <row r="369">
          <cell r="A369" t="str">
            <v>2.3.9.8.01</v>
          </cell>
          <cell r="B369" t="str">
            <v>Repuestos</v>
          </cell>
        </row>
        <row r="370">
          <cell r="A370" t="str">
            <v>2.3.9.8.02</v>
          </cell>
          <cell r="B370" t="str">
            <v>Accesorios</v>
          </cell>
        </row>
        <row r="371">
          <cell r="A371" t="str">
            <v>2.3.9.9</v>
          </cell>
          <cell r="B371" t="str">
            <v>Productos y útiles varios no identificados precedentemente (n.i.p.)</v>
          </cell>
          <cell r="C371" t="str">
            <v>Asignaciones  destinadas  a  la  adquisición  de productos  y útiles  varios no  identificados precedentemente (n.i.p.). Incluye los Bonos para útiles diversos y asistencia  social  , así como abarca Productos y útiles de defensa y seguridad, Productos y útiles diversos.</v>
          </cell>
        </row>
        <row r="372">
          <cell r="A372" t="str">
            <v>2.3.9.9.01</v>
          </cell>
          <cell r="B372" t="str">
            <v>Productos y Útiles Varios  n.i.p</v>
          </cell>
        </row>
        <row r="373">
          <cell r="A373" t="str">
            <v>2.3.9.9.02</v>
          </cell>
          <cell r="B373" t="str">
            <v>Bonos para útiles diversos</v>
          </cell>
          <cell r="C373" t="str">
            <v>Asignaciones destinadas a la adquisición de bonos para útiles de diversos dentro del que hacer  de  la  función  pública.  No  incluye  la  adquisición  de  bienes  para  cubrir  gastos operaciones en las instituciones públicas.</v>
          </cell>
        </row>
        <row r="374">
          <cell r="A374" t="str">
            <v>2.3.9.9.03</v>
          </cell>
          <cell r="B374" t="str">
            <v>Bonos para asistencia social</v>
          </cell>
        </row>
        <row r="375">
          <cell r="A375" t="str">
            <v>2.3.9.9.04</v>
          </cell>
          <cell r="B375" t="str">
            <v>Productos y útiles de defensa y seguridad</v>
          </cell>
          <cell r="C375"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76">
          <cell r="A376" t="str">
            <v>2.3.9.9.05</v>
          </cell>
          <cell r="B376" t="str">
            <v>Productos y útiles diversos</v>
          </cell>
          <cell r="C376"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77">
          <cell r="A377">
            <v>2.4</v>
          </cell>
          <cell r="B377" t="str">
            <v>TRANSFERENCIAS CORRIENTES</v>
          </cell>
          <cell r="C377"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78">
          <cell r="A378" t="str">
            <v>2.4.1</v>
          </cell>
          <cell r="B378" t="str">
            <v>TRANSFERENCIAS CORRIENTES AL SECTOR PRIVADO</v>
          </cell>
          <cell r="C378"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79">
          <cell r="A379" t="str">
            <v>2.4.1.1</v>
          </cell>
          <cell r="B379" t="str">
            <v>Prestaciones a la seguridad social</v>
          </cell>
          <cell r="C379" t="str">
            <v>Asignaciones   destinadas   a   cubrir   conceptos   tales   como   pensiones,   jubilaciones, indemnizaciones de trabajo y, en general, cualquier beneficio de similar naturaleza que se otorgue como parte del sistema previsional.</v>
          </cell>
        </row>
        <row r="380">
          <cell r="A380" t="str">
            <v>2.4.1.1.01</v>
          </cell>
          <cell r="B380" t="str">
            <v>Pensiones</v>
          </cell>
        </row>
        <row r="381">
          <cell r="A381" t="str">
            <v>2.4.1.1.02</v>
          </cell>
          <cell r="B381" t="str">
            <v>Jubilaciones</v>
          </cell>
        </row>
        <row r="382">
          <cell r="A382" t="str">
            <v>2.4.1.1.03</v>
          </cell>
          <cell r="B382" t="str">
            <v>Indemnización laboral</v>
          </cell>
        </row>
        <row r="383">
          <cell r="A383" t="str">
            <v>2.4.1.1.04</v>
          </cell>
          <cell r="B383" t="str">
            <v>Nuevas pensiones</v>
          </cell>
        </row>
        <row r="384">
          <cell r="A384" t="str">
            <v>2.4.1.1.05</v>
          </cell>
          <cell r="B384" t="str">
            <v>Pensiones a personal policial</v>
          </cell>
        </row>
        <row r="385">
          <cell r="A385" t="str">
            <v>2.4.1.1.06</v>
          </cell>
          <cell r="B385" t="str">
            <v>Pensiones para choferes</v>
          </cell>
        </row>
        <row r="386">
          <cell r="A386" t="str">
            <v>2.4.1.1.07</v>
          </cell>
          <cell r="B386" t="str">
            <v>Pensiones Solidarias de Régimen Subsidiado</v>
          </cell>
        </row>
        <row r="387">
          <cell r="A387" t="str">
            <v>2.4.1.2</v>
          </cell>
          <cell r="B387" t="str">
            <v>Ayudas y donaciones a personas</v>
          </cell>
          <cell r="C387" t="str">
            <v>Asignaciones destinadas a ayudas económicas a empleados y donativos a personas y hogares en forma de auxilio. Se incluyen las transferencias destinadas a cubrir donaciones por concepto de la intervención pública del Estado.</v>
          </cell>
        </row>
        <row r="388">
          <cell r="A388" t="str">
            <v>2.4.1.2.01</v>
          </cell>
          <cell r="B388" t="str">
            <v>Ayudas y donaciones programadas a hogares y personas</v>
          </cell>
        </row>
        <row r="389">
          <cell r="A389" t="str">
            <v>2.4.1.2.02</v>
          </cell>
          <cell r="B389" t="str">
            <v>Ayudas y donaciones ocasionales a hogares y personas</v>
          </cell>
        </row>
        <row r="390">
          <cell r="A390" t="str">
            <v>2.4.1.2.03</v>
          </cell>
          <cell r="B390" t="str">
            <v>Programa de repitencia escolar</v>
          </cell>
        </row>
        <row r="391">
          <cell r="A391" t="str">
            <v>2.4.1.2.04</v>
          </cell>
          <cell r="B391" t="str">
            <v>Subsidio obreros portuarios Ley 199-02</v>
          </cell>
        </row>
        <row r="392">
          <cell r="A392" t="str">
            <v>2.4.1.2.05</v>
          </cell>
          <cell r="B392" t="str">
            <v>Subsidios para viviendas económicas</v>
          </cell>
        </row>
        <row r="393">
          <cell r="A393" t="str">
            <v>2.4.1.2.06</v>
          </cell>
          <cell r="B393" t="str">
            <v>Ayudas y donaciones a productores</v>
          </cell>
        </row>
        <row r="394">
          <cell r="A394" t="str">
            <v>2.4.1.3</v>
          </cell>
          <cell r="B394" t="str">
            <v>Premios literarios, deportivos y culturales</v>
          </cell>
          <cell r="C394" t="str">
            <v>Asignaciones por  concepto de  premios en  efectivo otorgados  en concursos  literarios, deportivos y culturales.</v>
          </cell>
        </row>
        <row r="395">
          <cell r="A395" t="str">
            <v>2.4.1.3.01</v>
          </cell>
          <cell r="B395" t="str">
            <v>Premios literarios, deportivos y culturales</v>
          </cell>
        </row>
        <row r="396">
          <cell r="A396" t="str">
            <v>2.4.1.4</v>
          </cell>
          <cell r="B396" t="str">
            <v>Becas y viajes de estudios</v>
          </cell>
          <cell r="C396" t="str">
            <v>Asignaciones por becas de estudio convenidas para empleados, familiares y personas particulares.</v>
          </cell>
        </row>
        <row r="397">
          <cell r="A397" t="str">
            <v>2.4.1.4.01</v>
          </cell>
          <cell r="B397" t="str">
            <v>Becas nacionales</v>
          </cell>
        </row>
        <row r="398">
          <cell r="A398" t="str">
            <v>2.4.1.4.02</v>
          </cell>
          <cell r="B398" t="str">
            <v>Becas extranjeras</v>
          </cell>
        </row>
        <row r="399">
          <cell r="A399" t="str">
            <v>2.4.1.5</v>
          </cell>
          <cell r="B399" t="str">
            <v>Transferencias corrientes a empresas del sector privado</v>
          </cell>
          <cell r="C399" t="str">
            <v>Asignaciones efectuadas a favor de empresas industriales, comerciales y de servicios que estén sujetas al pago de impuestos sobre la renta para financiar sus gastos operativos.</v>
          </cell>
        </row>
        <row r="400">
          <cell r="A400" t="str">
            <v>2.4.1.5.01</v>
          </cell>
          <cell r="B400" t="str">
            <v>Transferencias corrientes a Empresas del Sector Privado</v>
          </cell>
        </row>
        <row r="401">
          <cell r="A401" t="str">
            <v>2.4.1.6</v>
          </cell>
          <cell r="B401" t="str">
            <v>Transferencias  corrientes  a  asociaciones  sin  fines  de  lucro  y  partidos políticos</v>
          </cell>
          <cell r="C401"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2">
          <cell r="A402" t="str">
            <v>2.4.1.6.01</v>
          </cell>
          <cell r="B402" t="str">
            <v>Transferencias corrientes programadas a asociaciones sin fines de lucro</v>
          </cell>
        </row>
        <row r="403">
          <cell r="A403" t="str">
            <v>2.4.1.6.02</v>
          </cell>
          <cell r="B403" t="str">
            <v>Transferencias para electricidad no cortable a las asociaciones sin fines de lucro (ASFL)</v>
          </cell>
        </row>
        <row r="404">
          <cell r="A404" t="str">
            <v>2.4.1.6.03</v>
          </cell>
          <cell r="B404" t="str">
            <v>Transferencias corrientes a partidos políticos</v>
          </cell>
        </row>
        <row r="405">
          <cell r="A405" t="str">
            <v>2.4.1.6.04</v>
          </cell>
          <cell r="B405" t="str">
            <v>Transferencias para investigación, innovación, fomento y  desarrollo</v>
          </cell>
        </row>
        <row r="406">
          <cell r="A406" t="str">
            <v>2.4.1.6.05</v>
          </cell>
          <cell r="B406" t="str">
            <v>Transferencias corrientes ocasionales a asociaciones sin fines de lucro</v>
          </cell>
        </row>
        <row r="407">
          <cell r="A407" t="str">
            <v>2.4.1.6.06</v>
          </cell>
          <cell r="B407" t="str">
            <v>Transferencias corrientes a federaciones deportivas</v>
          </cell>
        </row>
        <row r="408">
          <cell r="A408" t="str">
            <v>2.4.2</v>
          </cell>
          <cell r="B408" t="str">
            <v>TRANSFERENCIAS CORRIENTES AL  GOBIERNO GENERAL  NACIONAL</v>
          </cell>
          <cell r="C408" t="str">
            <v>Asignaciones  para  transferencias  destinadas  a  financiar  gastos  corrientes  de   las instituciones públicas.</v>
          </cell>
        </row>
        <row r="409">
          <cell r="A409" t="str">
            <v>2.4.2.1</v>
          </cell>
          <cell r="B409" t="str">
            <v>Aportaciones a instituciones del gobierno central</v>
          </cell>
          <cell r="C409"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0">
          <cell r="A410" t="str">
            <v>2.4.2.1.01</v>
          </cell>
          <cell r="B410" t="str">
            <v>Aportaciones corrientes al Poder Legislativo</v>
          </cell>
        </row>
        <row r="411">
          <cell r="A411" t="str">
            <v>2.4.2.1.02</v>
          </cell>
          <cell r="B411" t="str">
            <v>Aportaciones corrientes al Poder Ejecutivo</v>
          </cell>
        </row>
        <row r="412">
          <cell r="A412" t="str">
            <v>2.4.2.1.03</v>
          </cell>
          <cell r="B412" t="str">
            <v>Aportaciones corrientes al Poder Judicial</v>
          </cell>
        </row>
        <row r="413">
          <cell r="A413" t="str">
            <v>2.4.2.1.04</v>
          </cell>
          <cell r="B413" t="str">
            <v>Aportaciones corrientes al Tribunal Constitucional</v>
          </cell>
        </row>
        <row r="414">
          <cell r="A414" t="str">
            <v>2.4.2.1.05</v>
          </cell>
          <cell r="B414" t="str">
            <v>Aportaciones corrientes a la Junta Central Electoral</v>
          </cell>
        </row>
        <row r="415">
          <cell r="A415" t="str">
            <v>2.4.2.1.06</v>
          </cell>
          <cell r="B415" t="str">
            <v>Aportaciones corrientes a la Cámara de Cuentas</v>
          </cell>
        </row>
        <row r="416">
          <cell r="A416" t="str">
            <v>2.4.2.1.07</v>
          </cell>
          <cell r="B416" t="str">
            <v>Aportaciones corrientes al Defensor del Pueblo</v>
          </cell>
        </row>
        <row r="417">
          <cell r="A417" t="str">
            <v>2.4.2.1.08</v>
          </cell>
          <cell r="B417" t="str">
            <v>Aportaciones  corrientes al Tribunal Superior Electoral</v>
          </cell>
        </row>
        <row r="418">
          <cell r="A418" t="str">
            <v>2.4.2.2</v>
          </cell>
          <cell r="B418" t="str">
            <v>Transferencias  corrientes  a instituciones  descentralizadas  y autónomas  no financieras</v>
          </cell>
          <cell r="C418" t="str">
            <v>Asignaciones  para  transferencias  destinadas  a  financiar  gastos  corrientes  de   las instituciones públicas descentralizadas y autónomas no financieras.</v>
          </cell>
        </row>
        <row r="419">
          <cell r="A419" t="str">
            <v>2.4.2.2.01</v>
          </cell>
          <cell r="B419" t="str">
            <v>Transferencias corrientes a instituciones descentralizadas y autónomas no financieras para servicios personales</v>
          </cell>
        </row>
        <row r="420">
          <cell r="A420" t="str">
            <v>2.4.2.2.02</v>
          </cell>
          <cell r="B420" t="str">
            <v>Otras   transferencias   corrientes   a   instituciones   descentralizadas   y autónomas no financieras</v>
          </cell>
        </row>
        <row r="421">
          <cell r="A421" t="str">
            <v>2.4.2.2.03</v>
          </cell>
          <cell r="B421" t="str">
            <v>Transferencias corrientes a instituciones descentralizadas y autónomas no financieras para pago de electricidad no cortable</v>
          </cell>
        </row>
        <row r="422">
          <cell r="A422" t="str">
            <v>2.4.2.2.04</v>
          </cell>
          <cell r="B422" t="str">
            <v>Transferencias corrientes a instituciones descentralizadas y autónomas no financieras para el pago de energía eléctrica</v>
          </cell>
        </row>
        <row r="423">
          <cell r="A423" t="str">
            <v>2.4.2.2.05</v>
          </cell>
          <cell r="B423" t="str">
            <v>Transferencias corrientes a instituciones descentralizadas y autónomas no financieras para el pago de ASFL programadas</v>
          </cell>
        </row>
        <row r="424">
          <cell r="A424" t="str">
            <v>2.4.2.3</v>
          </cell>
          <cell r="B424" t="str">
            <v>Transferencias corrientes a instituciones públicas de la  seguridad social</v>
          </cell>
          <cell r="C424" t="str">
            <v>Asignaciones  para  transferencias  destinadas  a  financiar  gastos  corrientes  de   las instituciones de seguridad  social.</v>
          </cell>
        </row>
        <row r="425">
          <cell r="A425" t="str">
            <v>2.4.2.3.01</v>
          </cell>
          <cell r="B425" t="str">
            <v>Transferencias  corrientes  a  instituciones  públicas  de  la  seguridad  social para servicios personales</v>
          </cell>
        </row>
        <row r="426">
          <cell r="A426" t="str">
            <v>2.4.2.3.02</v>
          </cell>
          <cell r="B426" t="str">
            <v>Otras  transferencias  corrientes  a  instituciones  públicas  de  la  seguridad social</v>
          </cell>
        </row>
        <row r="427">
          <cell r="A427" t="str">
            <v>2.4.2.3.03</v>
          </cell>
          <cell r="B427" t="str">
            <v>Transferencias  corrientes  a  instituciones  públicas  de  la  seguridad  social para pago de electricidad no cortable</v>
          </cell>
        </row>
        <row r="428">
          <cell r="A428" t="str">
            <v>2.4.2.3.04</v>
          </cell>
          <cell r="B428" t="str">
            <v>Transferencias corrientes a instituciones públicas para el seguro familiar de salud de los pensionados</v>
          </cell>
        </row>
        <row r="429">
          <cell r="A429" t="str">
            <v>2.4.2.3.05</v>
          </cell>
          <cell r="B429" t="str">
            <v>Transferencias   corrientes   a   instituciones   públicas   para   el   régimen contributivo subsidiado</v>
          </cell>
        </row>
        <row r="430">
          <cell r="A430" t="str">
            <v>2.4.2.3.06</v>
          </cell>
          <cell r="B430" t="str">
            <v>Transferencias   corrientes   a   instituciones   públicas   para   el   régimen subsidiado</v>
          </cell>
        </row>
        <row r="431">
          <cell r="A431" t="str">
            <v>2.4.3</v>
          </cell>
          <cell r="B431" t="str">
            <v>TRANSFERENCIAS CORRIENTES A GOBIERNOS GENERALES  LOCALES</v>
          </cell>
          <cell r="C431" t="str">
            <v>Asignaciones para transferencias que tienen como destino financiar gastos corrientes de los municipios.</v>
          </cell>
        </row>
        <row r="432">
          <cell r="A432" t="str">
            <v>2.4.3.1</v>
          </cell>
          <cell r="B432" t="str">
            <v>Transferencias corrientes a gobiernos centrales  municipales</v>
          </cell>
          <cell r="C432" t="str">
            <v>Asignaciones destinadas a transferencias para financiar gastos corrientes de los municipios.</v>
          </cell>
        </row>
        <row r="433">
          <cell r="A433" t="str">
            <v>2.4.3.1.01</v>
          </cell>
          <cell r="B433" t="str">
            <v>Transferencias corrientes a gobiernos centrales municipales para servicios personales</v>
          </cell>
        </row>
        <row r="434">
          <cell r="A434" t="str">
            <v>2.4.3.1.02</v>
          </cell>
          <cell r="B434" t="str">
            <v>Otras transferencias corrientes a gobiernos centrales  municipales</v>
          </cell>
        </row>
        <row r="435">
          <cell r="A435" t="str">
            <v>2.4.3.2</v>
          </cell>
          <cell r="B435" t="str">
            <v>Transferencias corrientes a instituciones descentralizadas municipales</v>
          </cell>
          <cell r="C435" t="str">
            <v>Asignaciones  destinadas  a  transferencias  para  financiar  gastos  corrientes  de   las instituciones descentralizadas municipales.</v>
          </cell>
        </row>
        <row r="436">
          <cell r="A436" t="str">
            <v>2.4.3.2.01</v>
          </cell>
          <cell r="B436" t="str">
            <v>Transferencias corrientes a instituciones descentralizadas municipales para servicios personales</v>
          </cell>
        </row>
        <row r="437">
          <cell r="A437" t="str">
            <v>2.4.3.2.02</v>
          </cell>
          <cell r="B437" t="str">
            <v>Otras transferencias corrientes a instituciones  descentralizadas municipales</v>
          </cell>
        </row>
        <row r="438">
          <cell r="A438" t="str">
            <v>2.4.4</v>
          </cell>
          <cell r="B438" t="str">
            <v>TRANSFERENCIAS CORRIENTES A EMPRESAS PÚBLICAS NO  FINANCIERAS</v>
          </cell>
          <cell r="C438" t="str">
            <v>Asignaciones para transferencias que tienen como destino financiar gastos corrientes de las empresas públicas no financieras.</v>
          </cell>
        </row>
        <row r="439">
          <cell r="A439" t="str">
            <v>2.4.4.1</v>
          </cell>
          <cell r="B439" t="str">
            <v>Transferencias corrientes a empresas públicas no  financieras nacionales</v>
          </cell>
          <cell r="C439" t="str">
            <v>Asignaciones para transferencias que tienen como destino financiar gastos corrientes de las empresas públicas no financieras nacionales.</v>
          </cell>
        </row>
        <row r="440">
          <cell r="A440" t="str">
            <v>2.4.4.1.01</v>
          </cell>
          <cell r="B440" t="str">
            <v>Transferencias corrientes a empresas públicas no financieras nacionales para servicios personales</v>
          </cell>
        </row>
        <row r="441">
          <cell r="A441" t="str">
            <v>2.4.4.1.02</v>
          </cell>
          <cell r="B441" t="str">
            <v>Otras   transferencias   corrientes   a   empresas   públicas  no   financieras nacionales</v>
          </cell>
        </row>
        <row r="442">
          <cell r="A442" t="str">
            <v>2.4.4.1.03</v>
          </cell>
          <cell r="B442" t="str">
            <v>Transferencias corrientes a empresas públicas no financieras nacionales para pago de electricidad no  cortable</v>
          </cell>
        </row>
        <row r="443">
          <cell r="A443" t="str">
            <v>2.4.4.1.04</v>
          </cell>
          <cell r="B443" t="str">
            <v>Transferencias corrientes a empresas públicas no financieras nacionales para pago de medicamentos</v>
          </cell>
        </row>
        <row r="444">
          <cell r="A444" t="str">
            <v>2.4.4.1.05</v>
          </cell>
          <cell r="B444" t="str">
            <v>Transferencias corrientes a empresas públicas no financieras para el pago de energía eléctrica</v>
          </cell>
        </row>
        <row r="445">
          <cell r="A445" t="str">
            <v>2.4.4.1.06</v>
          </cell>
          <cell r="B445" t="str">
            <v>Transferencias corrientes a empresas públicas no financieras nacionales para fideicomiso</v>
          </cell>
        </row>
        <row r="446">
          <cell r="A446" t="str">
            <v>2.4.4.2</v>
          </cell>
          <cell r="B446" t="str">
            <v>Transferencias corrientes a empresas públicas no  financieras municipales</v>
          </cell>
          <cell r="C446" t="str">
            <v>Asignaciones para transferencias que tienen como destino financiar gastos corrientes de las empresas públicas no financieras municipales.</v>
          </cell>
        </row>
        <row r="447">
          <cell r="A447" t="str">
            <v>2.4.4.2.01</v>
          </cell>
          <cell r="B447" t="str">
            <v>Transferencias corrientes a empresas públicas no financieras municipales para servicios personales</v>
          </cell>
        </row>
        <row r="448">
          <cell r="A448" t="str">
            <v>2.4.4.2.02</v>
          </cell>
          <cell r="B448" t="str">
            <v>Otras transferencias corrientes a empresas públicas no financieras municipales</v>
          </cell>
        </row>
        <row r="449">
          <cell r="A449" t="str">
            <v>2.4.5</v>
          </cell>
          <cell r="B449" t="str">
            <v>TRANSFERENCIAS CORRIENTES A INSTITUCIONES PÚBLICAS  FINANCIERAS</v>
          </cell>
          <cell r="C449" t="str">
            <v>Asignaciones para transferencias que tienen como destino financiar gastos corrientes de las instituciones  públicas financieras.</v>
          </cell>
        </row>
        <row r="450">
          <cell r="A450" t="str">
            <v>2.4.5.1</v>
          </cell>
          <cell r="B450" t="str">
            <v>Transferencias corrientes a instituciones públicas  financieras no monetarias</v>
          </cell>
          <cell r="C450" t="str">
            <v>Asignaciones para transferencias que tiene como destino financiar gastos corrientes de las instituciones públicas financieras no monetarias.</v>
          </cell>
        </row>
        <row r="451">
          <cell r="A451" t="str">
            <v>2.4.5.1.01</v>
          </cell>
          <cell r="B451" t="str">
            <v>Transferencias corrientes a instituciones públicas financieras no monetarias para servicios personales</v>
          </cell>
        </row>
        <row r="452">
          <cell r="A452" t="str">
            <v>2.4.5.1.02</v>
          </cell>
          <cell r="B452" t="str">
            <v>Otras  transferencias  corrientes  a   instituciones  públicas  financieras  no monetarias</v>
          </cell>
        </row>
        <row r="453">
          <cell r="A453" t="str">
            <v>2.4.5.1.03</v>
          </cell>
          <cell r="B453" t="str">
            <v>Transferencias corrientes a  instituciones públicas financieras no monetarias para pago electricidad no  cortable</v>
          </cell>
        </row>
        <row r="454">
          <cell r="A454" t="str">
            <v>2.4.5.2</v>
          </cell>
          <cell r="B454" t="str">
            <v>Transferencias corrientes a instituciones públicas  financieras monetarias</v>
          </cell>
          <cell r="C454" t="str">
            <v>Asignaciones para transferencias que tiene como destino financiar gastos corrientes de las instituciones  públicas financieras monetarias.</v>
          </cell>
        </row>
        <row r="455">
          <cell r="A455" t="str">
            <v>2.4.5.2.01</v>
          </cell>
          <cell r="B455" t="str">
            <v>Transferencias  corrientes a  instituciones  públicas financieras  monetarias para servicios personales</v>
          </cell>
        </row>
        <row r="456">
          <cell r="A456" t="str">
            <v>2.4.5.2.02</v>
          </cell>
          <cell r="B456" t="str">
            <v>Otras   transferencias   corrientes   a   instituciones   públicas   financieras monetarias</v>
          </cell>
        </row>
        <row r="457">
          <cell r="A457" t="str">
            <v>2.4.5.2.03</v>
          </cell>
          <cell r="B457" t="str">
            <v>Transferencias  corrientes a  instituciones  públicas financieras  monetarias, pago de recapitalización</v>
          </cell>
        </row>
        <row r="458">
          <cell r="A458" t="str">
            <v>2.4.6</v>
          </cell>
          <cell r="B458" t="str">
            <v>SUBVENCIONES</v>
          </cell>
          <cell r="C458"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59">
          <cell r="A459" t="str">
            <v>2.4.6.1</v>
          </cell>
          <cell r="B459" t="str">
            <v>Subvenciones a empresas del sector privado</v>
          </cell>
          <cell r="C459" t="str">
            <v>Asignaciones sin contraprestación que tienen por objetivo compensar la parte no cubierta con ingresos propios del costo incurrido por las empresas del sector privado.</v>
          </cell>
        </row>
        <row r="460">
          <cell r="A460" t="str">
            <v>2.4.6.1.01</v>
          </cell>
          <cell r="B460" t="str">
            <v>Subvenciones a empresas del sector privado</v>
          </cell>
        </row>
        <row r="461">
          <cell r="A461" t="str">
            <v>2.4.6.2</v>
          </cell>
          <cell r="B461" t="str">
            <v>Subvenciones a empresas y cuasiempresas públicas no  financieras</v>
          </cell>
          <cell r="C461" t="str">
            <v>Asignaciones sin contraprestación que tienen por objetivo compensar la parte no cubierta con ingresos propios del  costo incurrido por las empresas y cuasiempresas públicas no financieras.</v>
          </cell>
        </row>
        <row r="462">
          <cell r="A462" t="str">
            <v>2.4.6.2.01</v>
          </cell>
          <cell r="B462" t="str">
            <v>Subvenciones a Empresas y Cuasiempresas Públicas no  Financieras</v>
          </cell>
        </row>
        <row r="463">
          <cell r="A463" t="str">
            <v>2.4.6.3</v>
          </cell>
          <cell r="B463" t="str">
            <v>Subvenciones a instituciones públicas financieras no monetarias</v>
          </cell>
          <cell r="C463" t="str">
            <v>Asignaciones sin contraprestación que tienen por objetivo compensar la parte no cubierta con  ingresos  propios  del  costo  incurrido  por  las  instituciones  públicas  financieras  no monetarias.</v>
          </cell>
        </row>
        <row r="464">
          <cell r="A464" t="str">
            <v>2.4.6.3.01</v>
          </cell>
          <cell r="B464" t="str">
            <v>Subvenciones a Instituciones Públicas Financieras no  Monetarias</v>
          </cell>
        </row>
        <row r="465">
          <cell r="A465" t="str">
            <v>2.4.6.4</v>
          </cell>
          <cell r="B465" t="str">
            <v>Subvenciones a instituciones públicas financieras  monetarias</v>
          </cell>
          <cell r="C465" t="str">
            <v>Asignaciones sin contraprestación que tienen por objetivo compensar la parte no cubierta con  ingresos  propios  del  costo  incurrido  por  las  instituciones  públicas  financieras monetarias.</v>
          </cell>
        </row>
        <row r="466">
          <cell r="A466" t="str">
            <v>2.4.6.4.01</v>
          </cell>
          <cell r="B466" t="str">
            <v>Subvenciones a Instituciones Públicas Financieras  Monetarias</v>
          </cell>
        </row>
        <row r="467">
          <cell r="A467" t="str">
            <v>2.4.7</v>
          </cell>
          <cell r="B467" t="str">
            <v>TRANSFERENCIAS CORRIENTES AL SECTOR EXTERNO</v>
          </cell>
          <cell r="C467"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68">
          <cell r="A468" t="str">
            <v>2.4.7.1</v>
          </cell>
          <cell r="B468" t="str">
            <v>Transferencias corrientes a gobiernos extranjeros</v>
          </cell>
          <cell r="C468" t="str">
            <v>Asignaciones por concepto de ayudas a países extranjeros afectados por catástrofes de distinta naturaleza.</v>
          </cell>
        </row>
        <row r="469">
          <cell r="A469" t="str">
            <v>2.4.7.1.01</v>
          </cell>
          <cell r="B469" t="str">
            <v>Transferencias corrientes a Gobiernos Extranjeros</v>
          </cell>
        </row>
        <row r="470">
          <cell r="A470" t="str">
            <v>2.4.7.2</v>
          </cell>
          <cell r="B470" t="str">
            <v>Transferencias corrientes a organismos internacionales</v>
          </cell>
          <cell r="C470" t="str">
            <v>Asignaciones destinadas a cubrir gastos por transferencias corrientes (sin contraprestación) realizadas por los entes y órganos del Sector Público por concepto de cuotas regulares y extraordinarias a organismos internacionales que realiza el país en calidad de miembro afiliado.</v>
          </cell>
        </row>
        <row r="471">
          <cell r="A471" t="str">
            <v>2.4.7.2.01</v>
          </cell>
          <cell r="B471" t="str">
            <v>Transferencias corrientes a Organismos Internacionales</v>
          </cell>
        </row>
        <row r="472">
          <cell r="A472" t="str">
            <v>2.4.7.3</v>
          </cell>
          <cell r="B472" t="str">
            <v>Transferencias corrientes al sector privado externo</v>
          </cell>
          <cell r="C472" t="str">
            <v>Asignaciones destinadas a transferencias corrientes al sector privado externo.</v>
          </cell>
        </row>
        <row r="473">
          <cell r="A473" t="str">
            <v>2.4.7.3.01</v>
          </cell>
          <cell r="B473" t="str">
            <v>Transferencias corrientes al Sector Privado Externo</v>
          </cell>
        </row>
        <row r="474">
          <cell r="A474" t="str">
            <v>2.4.9</v>
          </cell>
          <cell r="B474" t="str">
            <v>TRANSFERENCIAS CORRIENTES A OTRAS INSTITUCIONES  PÚBLICAS</v>
          </cell>
          <cell r="C474" t="str">
            <v>Asignaciones sin contraprestación que tienen como destino financiar gastos corrientes de instituciones públicas no identificadas precedentemente.</v>
          </cell>
        </row>
        <row r="475">
          <cell r="A475" t="str">
            <v>2.4.9.1</v>
          </cell>
          <cell r="B475" t="str">
            <v>Transferencias corrientes destinadas a otras instituciones  públicas</v>
          </cell>
          <cell r="C475" t="str">
            <v>Asignaciones sin contraprestación que tiene como destino financiar gastos corrientes de otras instituciones  públicas.</v>
          </cell>
        </row>
        <row r="476">
          <cell r="A476" t="str">
            <v>2.4.9.1.01</v>
          </cell>
          <cell r="B476" t="str">
            <v>Transferencias corrientes destinadas a otras instituciones  públicas</v>
          </cell>
        </row>
        <row r="477">
          <cell r="A477" t="str">
            <v>2.4.9.1.02</v>
          </cell>
          <cell r="B477" t="str">
            <v>Transferencias  corrientes  a  otras  instituciones  públicas  destinadas  a remuneraciones</v>
          </cell>
        </row>
        <row r="478">
          <cell r="A478" t="str">
            <v>2.4.9.1.03</v>
          </cell>
          <cell r="B478" t="str">
            <v>Transferencias corrientes a otras instituciones públicas destinadas a gastos en bienes y servicios</v>
          </cell>
        </row>
        <row r="479">
          <cell r="A479" t="str">
            <v>2.4.9.1.04</v>
          </cell>
          <cell r="B479" t="str">
            <v>Transferencias  corrientes  a  otras  instituciones  públicas  destinadas  a electricidad no cortable</v>
          </cell>
        </row>
        <row r="480">
          <cell r="A480" t="str">
            <v>2.4.9.1.05</v>
          </cell>
          <cell r="B480" t="str">
            <v>Transferencias corrientes a otras instituciones públicas destinadas a pago de medicamentos</v>
          </cell>
        </row>
        <row r="481">
          <cell r="A481" t="str">
            <v>2.4.9.2</v>
          </cell>
          <cell r="B481" t="str">
            <v>Sueldo en las transferencias a otras instituciones públicas</v>
          </cell>
        </row>
        <row r="482">
          <cell r="A482" t="str">
            <v>2.4.9.2.01</v>
          </cell>
          <cell r="B482" t="str">
            <v>Sueldo en las transferencias a otras instituciones públicas</v>
          </cell>
        </row>
        <row r="483">
          <cell r="A483" t="str">
            <v>2.4.9.3</v>
          </cell>
          <cell r="B483" t="str">
            <v>Gasto en las transferencias a otras instituciones públicas</v>
          </cell>
        </row>
        <row r="484">
          <cell r="A484" t="str">
            <v>2.4.9.3.01</v>
          </cell>
          <cell r="B484" t="str">
            <v>Gasto en las transferencias a otras instituciones públicas</v>
          </cell>
        </row>
        <row r="485">
          <cell r="A485" t="str">
            <v>2.4.9.4</v>
          </cell>
          <cell r="B485" t="str">
            <v>Electricidad no cortable en las transferencias a otras  instituciones públicas</v>
          </cell>
        </row>
        <row r="486">
          <cell r="A486" t="str">
            <v>2.4.9.4.01</v>
          </cell>
          <cell r="B486" t="str">
            <v>Electricidad no cortable en las transferencias a otras  instituciones públicas</v>
          </cell>
        </row>
        <row r="487">
          <cell r="A487">
            <v>2.5</v>
          </cell>
          <cell r="B487" t="str">
            <v>TRANSFERENCIAS DE CAPITAL</v>
          </cell>
          <cell r="C487"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88">
          <cell r="A488" t="str">
            <v>2.5.1</v>
          </cell>
          <cell r="B488" t="str">
            <v>TRANSFERENCIAS DE CAPITAL AL SECTOR PRIVADO</v>
          </cell>
          <cell r="C488" t="str">
            <v>Asignaciones para transferencias de capital otorgadas a hogares, personas e instituciones del sector privado.</v>
          </cell>
        </row>
        <row r="489">
          <cell r="A489" t="str">
            <v>2.5.1.1</v>
          </cell>
          <cell r="B489" t="str">
            <v>Transferencias de capital a hogares y personas</v>
          </cell>
          <cell r="C489" t="str">
            <v>Asignaciones para transferencias de capital a hogares y personas.</v>
          </cell>
        </row>
        <row r="490">
          <cell r="A490" t="str">
            <v>2.5.1.1.01</v>
          </cell>
          <cell r="B490" t="str">
            <v>Transferencias de capital a hogares y personas</v>
          </cell>
        </row>
        <row r="491">
          <cell r="A491" t="str">
            <v>2.5.1.2</v>
          </cell>
          <cell r="B491" t="str">
            <v>Transferencias de capital a asociaciones  privadas sin fines de lucro</v>
          </cell>
          <cell r="C491" t="str">
            <v>Asignaciones para transferencias de capital a asociaciones privadas sin fines de lucro que tienen  por  destino  financiar  la  adquisición  de  equipos,  construcciones,  inversiones financieras  u otros gastos de capital.</v>
          </cell>
        </row>
        <row r="492">
          <cell r="A492" t="str">
            <v>2.5.1.2.01</v>
          </cell>
          <cell r="B492" t="str">
            <v>Transferencias de capital  a Asociaciones  Privadas sin Fines de Lucro</v>
          </cell>
        </row>
        <row r="493">
          <cell r="A493" t="str">
            <v>2.5.1.2.02</v>
          </cell>
          <cell r="B493" t="str">
            <v>Transferencia de capital a federaciones deportivas</v>
          </cell>
        </row>
        <row r="494">
          <cell r="A494" t="str">
            <v>2.5.1.3</v>
          </cell>
          <cell r="B494" t="str">
            <v>Transferencias de capital a empresas del sector privado  interno</v>
          </cell>
          <cell r="C494" t="str">
            <v>Asignaciones para transferencias de capital a empresas privadas que tienen por destino financiar la adquisición de equipos, construcciones, inversiones financieras  u otros gastos de capital.</v>
          </cell>
        </row>
        <row r="495">
          <cell r="A495" t="str">
            <v>2.5.1.3.01</v>
          </cell>
          <cell r="B495" t="str">
            <v>Transferencias de capital a empresas del sector privado  interno</v>
          </cell>
        </row>
        <row r="496">
          <cell r="A496" t="str">
            <v>2.5.2</v>
          </cell>
          <cell r="B496" t="str">
            <v>TRANSFERENCIAS DE CAPITAL AL GOBIERNO GENERAL NACIONAL</v>
          </cell>
          <cell r="C496" t="str">
            <v>Asignaciones  para  transferencias  al  gobierno  general  nacional  para  cubrir  gastos  de capital.</v>
          </cell>
        </row>
        <row r="497">
          <cell r="A497" t="str">
            <v>2.5.2.1</v>
          </cell>
          <cell r="B497" t="str">
            <v>Aportaciones de capital a instituciones del gobierno  central</v>
          </cell>
          <cell r="C497"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498">
          <cell r="A498" t="str">
            <v>2.5.2.1.01</v>
          </cell>
          <cell r="B498" t="str">
            <v>Aportaciones de capital al Poder Legislativo</v>
          </cell>
        </row>
        <row r="499">
          <cell r="A499" t="str">
            <v>2.5.2.1.02</v>
          </cell>
          <cell r="B499" t="str">
            <v>Aportaciones de capital al Poder Ejecutivo</v>
          </cell>
        </row>
        <row r="500">
          <cell r="A500" t="str">
            <v>2.5.2.1.03</v>
          </cell>
          <cell r="B500" t="str">
            <v>Aportaciones de capital al Poder Judicial</v>
          </cell>
        </row>
        <row r="501">
          <cell r="A501" t="str">
            <v>2.5.2.1.04</v>
          </cell>
          <cell r="B501" t="str">
            <v>Aportaciones de capital al Tribunal Constitucional</v>
          </cell>
        </row>
        <row r="502">
          <cell r="A502" t="str">
            <v>2.5.2.1.05</v>
          </cell>
          <cell r="B502" t="str">
            <v>Aportaciones de capital a la Junta Central Electoral</v>
          </cell>
        </row>
        <row r="503">
          <cell r="A503" t="str">
            <v>2.5.2.1.06</v>
          </cell>
          <cell r="B503" t="str">
            <v>Aportaciones de capital a la Cámara de Cuentas</v>
          </cell>
        </row>
        <row r="504">
          <cell r="A504" t="str">
            <v>2.5.2.1.07</v>
          </cell>
          <cell r="B504" t="str">
            <v>Aportaciones de capital al Defensor del Pueblo</v>
          </cell>
        </row>
        <row r="505">
          <cell r="A505" t="str">
            <v>2.5.2.1.08</v>
          </cell>
          <cell r="B505" t="str">
            <v>Aportaciones de capital al Tribunal Superior Electoral</v>
          </cell>
        </row>
        <row r="506">
          <cell r="A506" t="str">
            <v>2.5.2.2</v>
          </cell>
          <cell r="B506" t="str">
            <v>Transferencias de capital a las instituciones descentralizadas y autónomas no financieras</v>
          </cell>
          <cell r="C506" t="str">
            <v>Asignaciones  para  transferencias  que  tienen  fines  de  política  cuyo  destino  es  la capitalización de entidades descentralizadas y autónomas.</v>
          </cell>
        </row>
        <row r="507">
          <cell r="A507" t="str">
            <v>2.5.2.2.01</v>
          </cell>
          <cell r="B507" t="str">
            <v>Transferencias de capital a instituciones descentralizadas y autónomas no financieras para proyectos de inversión</v>
          </cell>
        </row>
        <row r="508">
          <cell r="A508" t="str">
            <v>2.5.2.2.02</v>
          </cell>
          <cell r="B508" t="str">
            <v>Otras   transferencias   de   capital   a   instituciones   descentralizadas   y autónomas no financieras</v>
          </cell>
        </row>
        <row r="509">
          <cell r="A509" t="str">
            <v>2.5.2.3</v>
          </cell>
          <cell r="B509" t="str">
            <v>Transferencias de capital a instituciones públicas de la  seguridad social</v>
          </cell>
          <cell r="C509" t="str">
            <v>Asignaciones  para  transferencias  que  tienen  por  finalidad  cubrir  aportes  con  fines  de política cuyo destino es la capitalización de entidades de la seguridad social.</v>
          </cell>
        </row>
        <row r="510">
          <cell r="A510" t="str">
            <v>2.5.2.3.01</v>
          </cell>
          <cell r="B510" t="str">
            <v>Transferencias de capital a instituciones públicas de la seguridad social para proyectos de inversión</v>
          </cell>
        </row>
        <row r="511">
          <cell r="A511" t="str">
            <v>2.5.2.3.02</v>
          </cell>
          <cell r="B511" t="str">
            <v>Otras transferencias de capital instituciones públicas de la  seguridad social</v>
          </cell>
        </row>
        <row r="512">
          <cell r="A512" t="str">
            <v>2.5.3</v>
          </cell>
          <cell r="B512" t="str">
            <v>TRANSFERENCIAS DE CAPITAL A GOBIERNOS GENERALES  LOCALES</v>
          </cell>
          <cell r="C512" t="str">
            <v>Asignaciones  para  transferencias  que  tienen  por  finalidad  cubrir  aportes  con  fines  de política cuyo destino es el gasto de inversión de ayuntamientos municipales.</v>
          </cell>
        </row>
        <row r="513">
          <cell r="A513" t="str">
            <v>2.5.3.1</v>
          </cell>
          <cell r="B513" t="str">
            <v>Transferencias de capital a gobiernos centrales  municipales</v>
          </cell>
          <cell r="C513" t="str">
            <v>Asignaciones  para  transferencias  que  tienen  por  finalidad  cubrir  aportes  con  fines  de política cuyo destino es la capitalización de gobiernos centrales municipales.</v>
          </cell>
        </row>
        <row r="514">
          <cell r="A514" t="str">
            <v>2.5.3.1.01</v>
          </cell>
          <cell r="B514" t="str">
            <v>Transferencias   de   capital   a   gobiernos   centrales   municipales   para proyectos de inversión</v>
          </cell>
        </row>
        <row r="515">
          <cell r="A515" t="str">
            <v>2.5.3.1.02</v>
          </cell>
          <cell r="B515" t="str">
            <v>Otras transferencias de capital a gobiernos centrales  municipales</v>
          </cell>
        </row>
        <row r="516">
          <cell r="A516" t="str">
            <v>2.5.3.2</v>
          </cell>
          <cell r="B516" t="str">
            <v>Transferencias de capital a instituciones descentralizadas municipales</v>
          </cell>
          <cell r="C516" t="str">
            <v>Asignaciones  para  transferencias  que  tienen  por  finalidad  cubrir  aportes  con  fines  de política cuyo destino es el gasto de inversión de instituciones descentralizadas municipales.</v>
          </cell>
        </row>
        <row r="517">
          <cell r="A517" t="str">
            <v>2.5.3.2.01</v>
          </cell>
          <cell r="B517" t="str">
            <v>Transferencias de capital a instituciones descentralizadas municipales para proyectos de inversión</v>
          </cell>
        </row>
        <row r="518">
          <cell r="A518" t="str">
            <v>2.5.3.2.02</v>
          </cell>
          <cell r="B518" t="str">
            <v>Otras   transferencias   de   capital   a   instituciones    descentralizadas municipales</v>
          </cell>
        </row>
        <row r="519">
          <cell r="A519" t="str">
            <v>2.5.4</v>
          </cell>
          <cell r="B519" t="str">
            <v>TRANSFERENCIAS DE CAPITAL  A EMPRESAS PÚBLICAS NO  FINANCIERAS</v>
          </cell>
          <cell r="C519" t="str">
            <v>Asignaciones  para  transferencias  que  tienen  por  finalidad  cubrir  aportes  con  fines  de política cuyo destino es la capitalización de empresas públicas no financieras.</v>
          </cell>
        </row>
        <row r="520">
          <cell r="A520" t="str">
            <v>2.5.4.1</v>
          </cell>
          <cell r="B520" t="str">
            <v>Transferencias de capital a empresas públicas no  financieras nacionales</v>
          </cell>
          <cell r="C520" t="str">
            <v>Asignaciones  para  transferencias  que  tienen  por  finalidad  cubrir  aportes  con  fines  de política cuyo destino es la capitalización de empresas públicas no financieras
nacionales.</v>
          </cell>
        </row>
        <row r="521">
          <cell r="A521" t="str">
            <v>2.5.4.1.01</v>
          </cell>
          <cell r="B521" t="str">
            <v>Transferencias de capital a empresas públicas no financieras nacionales para proyectos de inversión</v>
          </cell>
        </row>
        <row r="522">
          <cell r="A522" t="str">
            <v>2.5.4.1.02</v>
          </cell>
          <cell r="B522" t="str">
            <v>Otras  transferencias  de  capital  a  empresas  públicas  no  financieras nacionales</v>
          </cell>
        </row>
        <row r="523">
          <cell r="A523" t="str">
            <v>2.5.4.1.03</v>
          </cell>
          <cell r="B523" t="str">
            <v>Transferencias de capital a empresas públicas no financieras nacionales para fideicomiso</v>
          </cell>
        </row>
        <row r="524">
          <cell r="A524" t="str">
            <v>2.5.4.2</v>
          </cell>
          <cell r="B524" t="str">
            <v>Transferencias de capital a empresas públicas no  financieras municipales</v>
          </cell>
          <cell r="C524" t="str">
            <v>Asignaciones  para  transferencias  que  tienen  por  finalidad  cubrir  aportes  con  fines  de política cuyo destino es la capitalización de empresas públicas no financieras municipales.</v>
          </cell>
        </row>
        <row r="525">
          <cell r="A525" t="str">
            <v>2.5.4.2.01</v>
          </cell>
          <cell r="B525" t="str">
            <v>Transferencias de capital a empresas públicas no financieras municipales para proyectos de inversión</v>
          </cell>
        </row>
        <row r="526">
          <cell r="A526" t="str">
            <v>2.5.4.2.02</v>
          </cell>
          <cell r="B526" t="str">
            <v>Otras  transferencias  de  capital  a  empresas  públicas  no  financieras municipales</v>
          </cell>
        </row>
        <row r="527">
          <cell r="A527" t="str">
            <v>2.5.5</v>
          </cell>
          <cell r="B527" t="str">
            <v>TRANSFERENCIAS DE CAPITAL A INSTITUCIONES PÚBLICAS  FINANCIERAS</v>
          </cell>
          <cell r="C527" t="str">
            <v>Asignaciones  para  transferencias  que  tienen  por  finalidad  cubrir  aportes  con  fines  de política cuyo destino es la capitalización de instituciones públicas financieras.</v>
          </cell>
        </row>
        <row r="528">
          <cell r="A528" t="str">
            <v>2.5.5.1</v>
          </cell>
          <cell r="B528" t="str">
            <v>Transferencias de capital a instituciones públicas  financieras no monetarias</v>
          </cell>
          <cell r="C528" t="str">
            <v>Asignaciones  para  transferencias  que  tienen  por  finalidad  cubrir  aportes  con  fines  de política  cuyo  destino  es  la  capitalización  de  instituciones  públicas  financieras  no monetarias.</v>
          </cell>
        </row>
        <row r="529">
          <cell r="A529" t="str">
            <v>2.5.5.1.01</v>
          </cell>
          <cell r="B529" t="str">
            <v>Transferencias de capital a instituciones públicas financieras no monetarias para proyectos de inversión</v>
          </cell>
        </row>
        <row r="530">
          <cell r="A530" t="str">
            <v>2.5.5.1.02</v>
          </cell>
          <cell r="B530" t="str">
            <v>Otras  transferencias  de  capital  a  instituciones  públicas  financieras  no monetarias</v>
          </cell>
        </row>
        <row r="531">
          <cell r="A531" t="str">
            <v>2.5.5.2</v>
          </cell>
          <cell r="B531" t="str">
            <v>Transferencias de capital a instituciones públicas  financieras monetarias</v>
          </cell>
          <cell r="C531" t="str">
            <v>Asignaciones  para  transferencias  que  tienen  por  finalidad  cubrir  aportes  con  fines  de política cuyo destino es la capitalización de instituciones públicas financieras
monetarias.</v>
          </cell>
        </row>
        <row r="532">
          <cell r="A532" t="str">
            <v>2.5.5.2.01</v>
          </cell>
          <cell r="B532" t="str">
            <v>Transferencias de capital a instituciones públicas financieras monetarias para proyectos de inversión</v>
          </cell>
        </row>
        <row r="533">
          <cell r="A533" t="str">
            <v>2.5.5.2.02</v>
          </cell>
          <cell r="B533" t="str">
            <v>Otras   transferencias   de   capital   a   instituciones   públicas   financieras monetarias</v>
          </cell>
        </row>
        <row r="534">
          <cell r="A534" t="str">
            <v>2.5.6</v>
          </cell>
          <cell r="B534" t="str">
            <v>TRANSFERENCIAS DE CAPITAL AL SECTOR EXTERNO</v>
          </cell>
          <cell r="C534" t="str">
            <v>Asignaciones  para  transferencias  de  capital  que  se  efectúan  a  gobiernos  extranjeros,
organismos  internacionales  en  los  que  participe  el  país  en  condiciones  de  miembro afiliado y sector privado externo.</v>
          </cell>
        </row>
        <row r="535">
          <cell r="A535" t="str">
            <v>2.5.6.1</v>
          </cell>
          <cell r="B535" t="str">
            <v>Transferencias de capital a gobiernos extranjeros</v>
          </cell>
          <cell r="C535" t="str">
            <v>Asignaciones en aportes de capital no reintegrables a países extranjeros afectados por catástrofes de distinta naturaleza.</v>
          </cell>
        </row>
        <row r="536">
          <cell r="A536" t="str">
            <v>2.5.6.1.01</v>
          </cell>
          <cell r="B536" t="str">
            <v>Transferencias  de capital a Gobiernos Extranjeros</v>
          </cell>
        </row>
        <row r="537">
          <cell r="A537" t="str">
            <v>2.5.6.2</v>
          </cell>
          <cell r="B537" t="str">
            <v>Transferencias de capital a organismos internacionales</v>
          </cell>
          <cell r="C537" t="str">
            <v>Asignaciones de capital a organismos internacionales que realiza el país en calidad de miembro afiliado.</v>
          </cell>
        </row>
        <row r="538">
          <cell r="A538" t="str">
            <v>2.5.6.2.01</v>
          </cell>
          <cell r="B538" t="str">
            <v>Transferencias  de capital a Organismos Internacionales</v>
          </cell>
        </row>
        <row r="539">
          <cell r="A539" t="str">
            <v>2.5.6.3</v>
          </cell>
          <cell r="B539" t="str">
            <v>Transferencias de capital al sector privado externo</v>
          </cell>
          <cell r="C539" t="str">
            <v>Asignaciones de capital al sector privado externo.</v>
          </cell>
        </row>
        <row r="540">
          <cell r="A540" t="str">
            <v>2.5.6.3.01</v>
          </cell>
          <cell r="B540" t="str">
            <v>Transferencias de capital al Sector Privado Externo</v>
          </cell>
        </row>
        <row r="541">
          <cell r="A541" t="str">
            <v>2.5.9</v>
          </cell>
          <cell r="B541" t="str">
            <v>TRANSFERENCIAS DE CAPITAL A OTRAS INSTITUCIONES  PÚBLICAS</v>
          </cell>
          <cell r="C541" t="str">
            <v>Asignaciones en efectivo o especie para financiar transferencias que tienen por finalidad cubrir  aportes  cuyo  destino  es  el  gasto  de  inversión  de  instituciones  públicas  no identificadas precedentemente.</v>
          </cell>
        </row>
        <row r="542">
          <cell r="A542" t="str">
            <v>2.5.9.1</v>
          </cell>
          <cell r="B542" t="str">
            <v>Transferencias de capital a otras instituciones públicas</v>
          </cell>
          <cell r="C542" t="str">
            <v>Asignaciones en efectivo o especie para financiar transferencias que tienen por finalidad cubrir aportes con fines de política cuyo destino es el gasto de inversión de instituciones públicas no identificadas precedentemente.</v>
          </cell>
        </row>
        <row r="543">
          <cell r="A543" t="str">
            <v>2.5.9.1.01</v>
          </cell>
          <cell r="B543" t="str">
            <v>Transferencias de Capital destinada a otras Instituciones  Públicas</v>
          </cell>
        </row>
        <row r="544">
          <cell r="A544" t="str">
            <v>2.5.9.2</v>
          </cell>
          <cell r="B544" t="str">
            <v>Transferencia de capital para bienes de reposición de  activos</v>
          </cell>
          <cell r="C544" t="str">
            <v>Asignaciones en efectivo o especie para financiar transferencias que tienen por finalidad cubrir aportes con fines de política cuyo destino es el gasto en bienes para reposición de activos de instituciones públicas.</v>
          </cell>
        </row>
        <row r="545">
          <cell r="A545" t="str">
            <v>2.5.9.2.01</v>
          </cell>
          <cell r="B545" t="str">
            <v>Transferencia de Capital para Bienes de reposición de  activos</v>
          </cell>
        </row>
        <row r="546">
          <cell r="A546" t="str">
            <v>2.5.9.3</v>
          </cell>
          <cell r="B546" t="str">
            <v>Transferencia de capital para inversión en proyectos</v>
          </cell>
          <cell r="C546" t="str">
            <v>Asignaciones en efectivo o especie para financiar transferencias que tienen por finalidad cubrir aportes con fines de política cuyo destino es el gasto de capital para inversión en proyectos de instituciones públicas.</v>
          </cell>
        </row>
        <row r="547">
          <cell r="A547" t="str">
            <v>2.5.9.3.01</v>
          </cell>
          <cell r="B547" t="str">
            <v>Transferencia de Capital para Inversión en proyectos</v>
          </cell>
        </row>
        <row r="548">
          <cell r="A548">
            <v>2.6</v>
          </cell>
          <cell r="B548" t="str">
            <v>BIENES MUEBLES, INMUEBLES E INTANGIBLES</v>
          </cell>
          <cell r="C548"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adiciones  y  reparaciones que  incrementen la vida útil de los bienes muebles, inmuebles e intangibles.</v>
          </cell>
        </row>
        <row r="549">
          <cell r="A549" t="str">
            <v>2.6.1</v>
          </cell>
          <cell r="B549" t="str">
            <v>MOBILIARIO Y EQUIPO</v>
          </cell>
          <cell r="C549" t="str">
            <v>Asignaciones  por  concepto  de  inversiones  en  equipos  y  sus  adiciones  y  reparaciones extraordinarias realizadas por contrato cuando aumentan la vida útil del equipo. Incluyen la adquisición de toda clase de mobiliario y equipo de administración; bienes informáticos y  equipos  de  cómputo.  Comprenden  también  las  refacciones  y  accesorios  mayores correspondientes a mobiliario y equipo. Incluyen los pagos por adjudicación, expropiación e indemnización de bienes muebles a favor del Gobierno.</v>
          </cell>
        </row>
        <row r="550">
          <cell r="A550" t="str">
            <v>2.6.1.1</v>
          </cell>
          <cell r="B550" t="str">
            <v>Muebles, equipos de oficina y estantería</v>
          </cell>
          <cell r="C550"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1">
          <cell r="A551" t="str">
            <v>2.6.1.1.01</v>
          </cell>
          <cell r="B551" t="str">
            <v>Muebles, equipos de oficina y estantería</v>
          </cell>
        </row>
        <row r="552">
          <cell r="A552" t="str">
            <v>2.6.1.2</v>
          </cell>
          <cell r="B552" t="str">
            <v>Muebles de alojamiento</v>
          </cell>
          <cell r="C552" t="str">
            <v>Asignaciones   destinadas   a   todo   tipo   de   muebles ensamblados, tapizados, sofás- cama,  sillones  reclinables,  muebles    de   mimbre,    ratán   y   bejuco   y   materiales similares, cocinas y sus partes. No se incluyen muebles de oficina y estantería.</v>
          </cell>
        </row>
        <row r="553">
          <cell r="A553" t="str">
            <v>2.6.1.2.01</v>
          </cell>
          <cell r="B553" t="str">
            <v>Muebles de alojamiento</v>
          </cell>
        </row>
        <row r="554">
          <cell r="A554" t="str">
            <v>2.6.1.3</v>
          </cell>
          <cell r="B554" t="str">
            <v>Equipos de tecnología de la información y comunicación</v>
          </cell>
          <cell r="C554" t="str">
            <v>Asignaciones destinadas a  la adquisición y  reparación de equipos de procesamiento de datos,  pantallas,  impresoras,  computadoras,  unidades   de  disco,   y  teclado,  escáner controladores, adaptadores, entre otros.</v>
          </cell>
        </row>
        <row r="555">
          <cell r="A555" t="str">
            <v>2.6.1.3.01</v>
          </cell>
          <cell r="B555" t="str">
            <v>Equipos de tecnología de la información y comunicación</v>
          </cell>
        </row>
        <row r="556">
          <cell r="A556" t="str">
            <v>2.6.1.4</v>
          </cell>
          <cell r="B556" t="str">
            <v>Electrodomésticos</v>
          </cell>
          <cell r="C556" t="str">
            <v>Asignaciones destinadas a la adquisición de máquinas y equipos no industriales utilizados en   instituciones   públicas   y   edificios   residenciales.   Comprenden,   refrigeradoras, microondas, lavadoras, estufas, calentadores, equipos de imagen y sonido, máquinas de coser, lavaplatos, hornos, extractores, entre otros.</v>
          </cell>
        </row>
        <row r="557">
          <cell r="A557" t="str">
            <v>2.6.1.4.01</v>
          </cell>
          <cell r="B557" t="str">
            <v>Electrodomésticos</v>
          </cell>
        </row>
        <row r="558">
          <cell r="A558" t="str">
            <v>2.6.1.9</v>
          </cell>
          <cell r="B558" t="str">
            <v>Otros mobiliarios y equipos no identificados  precedentemente</v>
          </cell>
          <cell r="C558" t="str">
            <v>Asignaciones destinadas a la adquisición de mobiliarios y equipos para el desarrollo de las actividades administrativas, productivas y demás instalaciones de los entes públicos, que no  estén  identificados  precedentemente.   Se  incluyen  los  utensilios  y  demás  bienes considerados como activos para el servicio de alimentación.</v>
          </cell>
        </row>
        <row r="559">
          <cell r="A559" t="str">
            <v>2.6.1.9.01</v>
          </cell>
          <cell r="B559" t="str">
            <v>Otros mobiliarios y equipos no identificados precedentemente</v>
          </cell>
        </row>
        <row r="560">
          <cell r="A560" t="str">
            <v>2.6.2</v>
          </cell>
          <cell r="B560" t="str">
            <v>MOBILIARIO Y EQUIPO DE AUDIO, AUDIOVISUAL, RECREATIVO Y EDUCACIONAL</v>
          </cell>
          <cell r="C560"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1">
          <cell r="A561" t="str">
            <v>2.6.2.1</v>
          </cell>
          <cell r="B561" t="str">
            <v>Equipos y aparatos audiovisuales</v>
          </cell>
          <cell r="C561" t="str">
            <v>Asignaciones   destinadas   a   la   adquisición   de   equipos  audiovisuales,  como proyectores, micrófonos, videograbadoras,  grabadores,  televisores,  radios, sistemas de sonido, telepromter  entre otros.</v>
          </cell>
        </row>
        <row r="562">
          <cell r="A562" t="str">
            <v>2.6.2.1.01</v>
          </cell>
          <cell r="B562" t="str">
            <v>Equipos y Aparatos Audiovisuales</v>
          </cell>
        </row>
        <row r="563">
          <cell r="A563" t="str">
            <v>2.6.2.2</v>
          </cell>
          <cell r="B563" t="str">
            <v>Aparatos deportivos</v>
          </cell>
          <cell r="C563" t="str">
            <v>Asignaciones destinadas a la adquisición de aparatos y equipos deportivos para gimnasia y prácticas deportivas.</v>
          </cell>
        </row>
        <row r="564">
          <cell r="A564" t="str">
            <v>2.6.2.2.01</v>
          </cell>
          <cell r="B564" t="str">
            <v>Aparatos deportivos</v>
          </cell>
        </row>
        <row r="565">
          <cell r="A565" t="str">
            <v>2.6.2.3</v>
          </cell>
          <cell r="B565" t="str">
            <v>Cámaras fotográficas y de video</v>
          </cell>
          <cell r="C565" t="str">
            <v>Asignaciones destinadas a la adquisición de cámaras fotográficas, equipos y accesorios fotográficos y aparatos de proyección y de video, entre otros.</v>
          </cell>
        </row>
        <row r="566">
          <cell r="A566" t="str">
            <v>2.6.2.3.01</v>
          </cell>
          <cell r="B566" t="str">
            <v>Cámaras fotográficas y de video</v>
          </cell>
        </row>
        <row r="567">
          <cell r="A567" t="str">
            <v>2.6.2.4</v>
          </cell>
          <cell r="B567" t="str">
            <v>Mobiliario y equipo educacional y recreativo</v>
          </cell>
          <cell r="C567"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68">
          <cell r="A568" t="str">
            <v>2.6.2.4.01</v>
          </cell>
          <cell r="B568" t="str">
            <v>Mobiliario y equipo educacional y recreativo</v>
          </cell>
        </row>
        <row r="569">
          <cell r="A569" t="str">
            <v>2.6.3</v>
          </cell>
          <cell r="B569" t="str">
            <v>EQUIPO E INSTRUMENTAL, CIENTÍFICO Y LABORATORIO</v>
          </cell>
          <cell r="C569"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0">
          <cell r="A570" t="str">
            <v>2.6.3.1</v>
          </cell>
          <cell r="B570" t="str">
            <v>Equipo médico y de laboratorio</v>
          </cell>
          <cell r="C570"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así  como equipos ortopédicos tales como: Sillas de ruedas, bastones  (muletas), andadera, entre otros equipos similares.</v>
          </cell>
        </row>
        <row r="571">
          <cell r="A571" t="str">
            <v>2.6.3.1.01</v>
          </cell>
          <cell r="B571" t="str">
            <v>Equipo médico y de laboratorio</v>
          </cell>
        </row>
        <row r="572">
          <cell r="A572" t="str">
            <v>2.6.3.2</v>
          </cell>
          <cell r="B572" t="str">
            <v>Instrumental médico y de laboratorio</v>
          </cell>
          <cell r="C572"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3">
          <cell r="A573" t="str">
            <v>2.6.3.2.01</v>
          </cell>
          <cell r="B573" t="str">
            <v>Instrumental médico y de laboratorio</v>
          </cell>
        </row>
        <row r="574">
          <cell r="A574" t="str">
            <v>2.6.3.3</v>
          </cell>
          <cell r="B574" t="str">
            <v>Equipo veterinario</v>
          </cell>
          <cell r="C574"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75">
          <cell r="A575" t="str">
            <v>2.6.3.3.01</v>
          </cell>
          <cell r="B575" t="str">
            <v>Equipo veterinario</v>
          </cell>
        </row>
        <row r="576">
          <cell r="A576" t="str">
            <v>2.6.3.4</v>
          </cell>
          <cell r="B576" t="str">
            <v>EQUIPO E INSTRUMENTOS DE MEDICIÓN CIENTÍFICA</v>
          </cell>
          <cell r="C576" t="str">
            <v>Asignaciones  destinadas  a  la  adquisición  de  equipos  e instrumentos  utilizados  en  el área  de  las  ciencias,  tales  como:   geología,   biología,   sismología,   meteorología, entre   otras   ramas   de   la   ciencia.   Incluye   equipos utilizados  en  la  investigación, desarrollo  y  medición  en  el  campo.  Comprende  gastos  por  repuestos  y  refacciones mayores para el mismo equipo.</v>
          </cell>
        </row>
        <row r="577">
          <cell r="A577" t="str">
            <v>2.6.3.4.01</v>
          </cell>
          <cell r="B577" t="str">
            <v>Equipos e instrumentos de medición científica</v>
          </cell>
        </row>
        <row r="578">
          <cell r="A578" t="str">
            <v>2.6.4</v>
          </cell>
          <cell r="B578" t="str">
            <v>VEHÍCULOS Y EQUIPO DE TRANSPORTE, TRACCIÓN Y  ELEVACIÓN</v>
          </cell>
          <cell r="C578"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79">
          <cell r="A579" t="str">
            <v>2.6.4.1</v>
          </cell>
          <cell r="B579" t="str">
            <v>Automóviles y camiones</v>
          </cell>
          <cell r="C579"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del bien.</v>
          </cell>
        </row>
        <row r="580">
          <cell r="A580" t="str">
            <v>2.6.4.1.01</v>
          </cell>
          <cell r="B580" t="str">
            <v>Automóviles y camiones</v>
          </cell>
        </row>
        <row r="581">
          <cell r="A581" t="str">
            <v>2.6.4.2</v>
          </cell>
          <cell r="B581" t="str">
            <v>Carrocerías y remolques</v>
          </cell>
          <cell r="C581"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2">
          <cell r="A582" t="str">
            <v>2.6.4.2.01</v>
          </cell>
          <cell r="B582" t="str">
            <v>Carrocerías y remolques</v>
          </cell>
        </row>
        <row r="583">
          <cell r="A583" t="str">
            <v>2.6.4.3</v>
          </cell>
          <cell r="B583" t="str">
            <v>Equipo aeronáutico</v>
          </cell>
          <cell r="C583" t="str">
            <v>Asignaciones  destinadas  a  la  adquisición  de  aviones, helicópteros,   drones,   globos aerostático   y   demás equipos  con  o  sin  motor  que  permitan  la  navegación aérea, incluyendo sus motores y sus autopartes.</v>
          </cell>
        </row>
        <row r="584">
          <cell r="A584" t="str">
            <v>2.6.4.3.01</v>
          </cell>
          <cell r="B584" t="str">
            <v>Equipo aeronáutico</v>
          </cell>
        </row>
        <row r="585">
          <cell r="A585" t="str">
            <v>2.6.4.4</v>
          </cell>
          <cell r="B585" t="str">
            <v>Equipo ferroviario</v>
          </cell>
          <cell r="C585"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86">
          <cell r="A586" t="str">
            <v>2.6.4.4.01</v>
          </cell>
          <cell r="B586" t="str">
            <v>Equipo ferroviario</v>
          </cell>
        </row>
        <row r="587">
          <cell r="A587" t="str">
            <v>2.6.4.5</v>
          </cell>
          <cell r="B587" t="str">
            <v>Embarcaciones</v>
          </cell>
          <cell r="C587"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88">
          <cell r="A588" t="str">
            <v>2.6.4.5.01</v>
          </cell>
          <cell r="B588" t="str">
            <v>Embarcaciones</v>
          </cell>
        </row>
        <row r="589">
          <cell r="A589" t="str">
            <v>2.6.4.6</v>
          </cell>
          <cell r="B589" t="str">
            <v>Equipo de tracción</v>
          </cell>
          <cell r="C589" t="str">
            <v>Asignaciones  destinadas  a  la  adquisición  de  equipos  con  capacidad  para  mover  o arrastrar todo tipo de objetos, especialmente vehículos o carruajes y mercancías.</v>
          </cell>
        </row>
        <row r="590">
          <cell r="A590" t="str">
            <v>2.6.4.6.01</v>
          </cell>
          <cell r="B590" t="str">
            <v>Equipo de tracción</v>
          </cell>
        </row>
        <row r="591">
          <cell r="A591" t="str">
            <v>2.6.4.7</v>
          </cell>
          <cell r="B591" t="str">
            <v>Equipo de elevación</v>
          </cell>
          <cell r="C591" t="str">
            <v>Asignaciones destinadas a la adquisición de equipos capacitados para el levantamiento o alzamiento de objetos, mercancías, personas o animales.</v>
          </cell>
        </row>
        <row r="592">
          <cell r="A592" t="str">
            <v>2.6.4.7.01</v>
          </cell>
          <cell r="B592" t="str">
            <v>Equipo de elevación</v>
          </cell>
        </row>
        <row r="593">
          <cell r="A593" t="str">
            <v>2.6.4.8</v>
          </cell>
          <cell r="B593" t="str">
            <v>Otros equipos de transporte</v>
          </cell>
          <cell r="C593" t="str">
            <v>Asignaciones destinadas a la adquisición de otros equipos de transporte no clasificados en las partidas anteriores, como bicicletas, motocicletas, entre otros.</v>
          </cell>
        </row>
        <row r="594">
          <cell r="A594" t="str">
            <v>2.6.4.8.01</v>
          </cell>
          <cell r="B594" t="str">
            <v>Otros equipos de transporte</v>
          </cell>
        </row>
        <row r="595">
          <cell r="A595" t="str">
            <v>2.6.5</v>
          </cell>
          <cell r="B595" t="str">
            <v>MAQUINARIA, OTROS EQUIPOS Y HERRAMIENTAS</v>
          </cell>
          <cell r="C595" t="str">
            <v>Asignaciones destinadas a la adquisición de toda clase de   maquinaria   y  equipos   no comprendidos  en  los conceptos  anteriores,  como  los  de  uso  agropecuario, industrial, construcción,     aeroespacial,      comunicaciones,    telecomunicaciones,       máquinas- herramientas,     equipos  eléctricos,   electrónicos   y   demás  maquinarias.  Incluye   la adquisición  de  herramientas  y  máquinas-herramientas. Adicionalmente comprende las refacciones y accesorios mayores correspondientes a este concepto.</v>
          </cell>
        </row>
        <row r="596">
          <cell r="A596" t="str">
            <v>2.6.5.1</v>
          </cell>
          <cell r="B596" t="str">
            <v>Maquinaria y equipo agropecuario</v>
          </cell>
          <cell r="C596"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apicultura, piscicultura, porcicultura y la cría de animales.</v>
          </cell>
        </row>
        <row r="597">
          <cell r="A597" t="str">
            <v>2.6.5.1.01</v>
          </cell>
          <cell r="B597" t="str">
            <v>Maquinaria y equipo agropecuario</v>
          </cell>
        </row>
        <row r="598">
          <cell r="A598" t="str">
            <v>2.6.5.2</v>
          </cell>
          <cell r="B598" t="str">
            <v>Maquinaria y equipo industrial</v>
          </cell>
          <cell r="C598"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599">
          <cell r="A599" t="str">
            <v>2.6.5.2.01</v>
          </cell>
          <cell r="B599" t="str">
            <v>Maquinaria y equipo industrial</v>
          </cell>
        </row>
        <row r="600">
          <cell r="A600" t="str">
            <v>2.6.5.2.02</v>
          </cell>
          <cell r="B600" t="str">
            <v>Maquinaria y equipo para el tratamiento y suministro de agua</v>
          </cell>
        </row>
        <row r="601">
          <cell r="A601" t="str">
            <v>2.6.5.3</v>
          </cell>
          <cell r="B601" t="str">
            <v>Maquinaria y equipo de construcción</v>
          </cell>
          <cell r="C601"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2">
          <cell r="A602" t="str">
            <v>2.6.5.3.01</v>
          </cell>
          <cell r="B602" t="str">
            <v>Maquinaria y equipo de construcción</v>
          </cell>
        </row>
        <row r="603">
          <cell r="A603" t="str">
            <v>2.6.5.4</v>
          </cell>
          <cell r="B603" t="str">
            <v>Sistemas y equipos de climatización</v>
          </cell>
          <cell r="C603" t="str">
            <v>Asignaciones  destinadas  a  la  adquisición  de  sistemas  y equipos  de  climatización  que permitan las condiciones adecuadas de temperatura, humedad del aire y presión de un espacio  cerrado,  tales  como  sistemas  y equipos de  aire acondicionado,  calefacción, ventilación,   refrigeración   y  purificación   del   aire   ambiental.   Incluye   estufas   para calefacción, torres de enfriamiento, compresores para refrigeración y aire acondicionado, en  virtud  de  que  el  mismo  incluye  los  repuestos  y  accesorios  mayores,  así  como  las mejoras, adiciones y reparaciones que incrementen la vida útil de los bienes.</v>
          </cell>
        </row>
        <row r="604">
          <cell r="A604" t="str">
            <v>2.6.5.4.01</v>
          </cell>
          <cell r="B604" t="str">
            <v>Sistemas de climatización</v>
          </cell>
        </row>
        <row r="605">
          <cell r="A605" t="str">
            <v>2.6.5.4.02</v>
          </cell>
          <cell r="B605" t="str">
            <v>Equipos de climatización</v>
          </cell>
        </row>
        <row r="606">
          <cell r="A606" t="str">
            <v>2.6.5.5</v>
          </cell>
          <cell r="B606" t="str">
            <v>Equipo de comunicación, telecomunicaciones y señalización</v>
          </cell>
          <cell r="C606"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07">
          <cell r="A607" t="str">
            <v>2.6.5.5.01</v>
          </cell>
          <cell r="B607" t="str">
            <v>Equipo de comunicación, telecomunicaciones y señalización</v>
          </cell>
        </row>
        <row r="608">
          <cell r="A608" t="str">
            <v>2.6.5.6</v>
          </cell>
          <cell r="B608" t="str">
            <v>Equipo de generación eléctrica y a fines</v>
          </cell>
          <cell r="C608"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09">
          <cell r="A609" t="str">
            <v>2.6.5.6.01</v>
          </cell>
          <cell r="B609" t="str">
            <v>Equipo de generación eléctrica y a fines</v>
          </cell>
        </row>
        <row r="610">
          <cell r="A610" t="str">
            <v>2.6.5.7</v>
          </cell>
          <cell r="B610" t="str">
            <v>Máquinas-herramientas</v>
          </cell>
          <cell r="C610"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1">
          <cell r="A611" t="str">
            <v>2.6.5.7.01</v>
          </cell>
          <cell r="B611" t="str">
            <v>Máquinas-herramientas</v>
          </cell>
        </row>
        <row r="612">
          <cell r="A612" t="str">
            <v>2.6.5.8</v>
          </cell>
          <cell r="B612" t="str">
            <v>Otros equipos</v>
          </cell>
          <cell r="C612" t="str">
            <v>Asignaciones destinadas a la adquisición de otros equipos no clasificados en las partidas anteriores.</v>
          </cell>
        </row>
        <row r="613">
          <cell r="A613" t="str">
            <v>2.6.5.8.01</v>
          </cell>
          <cell r="B613" t="str">
            <v>Otros equipos</v>
          </cell>
        </row>
        <row r="614">
          <cell r="A614" t="str">
            <v>2.6.6</v>
          </cell>
          <cell r="B614" t="str">
            <v>EQUIPOS DE DEFENSA Y SEGURIDAD</v>
          </cell>
          <cell r="C614"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15">
          <cell r="A615" t="str">
            <v>2.6.6.1</v>
          </cell>
          <cell r="B615" t="str">
            <v>Equipos de defensa</v>
          </cell>
          <cell r="C615" t="str">
            <v>Asignaciones destinadas a la adquisición de maquinarias y equipos necesarios para el desarrollo  de  las  funciones  de  defensa  pública.  Se  incluyen  refacciones  y  accesorios mayores correspondientes a este concepto.</v>
          </cell>
        </row>
        <row r="616">
          <cell r="A616" t="str">
            <v>2.6.6.1.01</v>
          </cell>
          <cell r="B616" t="str">
            <v>Equipos de defensa</v>
          </cell>
        </row>
        <row r="617">
          <cell r="A617" t="str">
            <v>2.6.6.2</v>
          </cell>
          <cell r="B617" t="str">
            <v>Equipos de seguridad</v>
          </cell>
          <cell r="C617" t="str">
            <v>Asignaciones destinadas a la adquisición de maquinarias y equipos necesarios para el desarrollo  de  las  funciones  de  seguridad  pública.  Se  incluyen  repuestos  mayores correspondientes a este concepto.</v>
          </cell>
        </row>
        <row r="618">
          <cell r="A618" t="str">
            <v>2.6.6.2.01</v>
          </cell>
          <cell r="B618" t="str">
            <v>Equipos de seguridad</v>
          </cell>
        </row>
        <row r="619">
          <cell r="A619" t="str">
            <v>2.6.7</v>
          </cell>
          <cell r="B619" t="str">
            <v>ACTIVOS BIOLÓGICOS</v>
          </cell>
          <cell r="C619" t="str">
            <v>Asignaciones destinadas a la adquisición de toda clase de seres vivos animal o vegetal tanto  para  su  utilización  en  el  trabajo  como  para  su  cultivo,  fomento,  exhibición  y reproducción.</v>
          </cell>
        </row>
        <row r="620">
          <cell r="A620" t="str">
            <v>2.6.7.1</v>
          </cell>
          <cell r="B620" t="str">
            <v>Bovinos</v>
          </cell>
          <cell r="C620" t="str">
            <v>Asignaciones destinadas a la adquisición de ganado bovino para producción de carne, cría y explotación así como para reemplazos de ganado bovino lechero.</v>
          </cell>
        </row>
        <row r="621">
          <cell r="A621" t="str">
            <v>2.6.7.1.01</v>
          </cell>
          <cell r="B621" t="str">
            <v>Bovinos</v>
          </cell>
        </row>
        <row r="622">
          <cell r="A622" t="str">
            <v>2.6.7.2</v>
          </cell>
          <cell r="B622" t="str">
            <v>Porcinos</v>
          </cell>
          <cell r="C622" t="str">
            <v>Asignaciones destinadas a la adquisición de cerdos en todas sus fases de explotación en granjas, patios y azoteas.</v>
          </cell>
        </row>
        <row r="623">
          <cell r="A623" t="str">
            <v>2.6.7.2.01</v>
          </cell>
          <cell r="B623" t="str">
            <v>Porcinos</v>
          </cell>
        </row>
        <row r="624">
          <cell r="A624" t="str">
            <v>2.6.7.3</v>
          </cell>
          <cell r="B624" t="str">
            <v>Aves</v>
          </cell>
          <cell r="C624"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25">
          <cell r="A625" t="str">
            <v>2.6.7.3.01</v>
          </cell>
          <cell r="B625" t="str">
            <v>Aves</v>
          </cell>
        </row>
        <row r="626">
          <cell r="A626" t="str">
            <v>2.6.7.4</v>
          </cell>
          <cell r="B626" t="str">
            <v>Ovinos y caprinos</v>
          </cell>
          <cell r="C626" t="str">
            <v>Asignaciones destinadas a la adquisición de ovinos y caprinos, para su fomento, exhibición y reproducción.</v>
          </cell>
        </row>
        <row r="627">
          <cell r="A627" t="str">
            <v>2.6.7.4.01</v>
          </cell>
          <cell r="B627" t="str">
            <v>Ovinos y caprinos</v>
          </cell>
        </row>
        <row r="628">
          <cell r="A628" t="str">
            <v>2.6.7.5</v>
          </cell>
          <cell r="B628" t="str">
            <v>Peces y acuicultura</v>
          </cell>
          <cell r="C628" t="str">
            <v>Asignaciones  destinadas  a  la  adquisición  de  animales acuáticos    en    ambientes controlados    como    peces, moluscos,     crustáceos,     camarones     y     reptiles     en ambientes controlados. Excluye la acuicultura vegetal.</v>
          </cell>
        </row>
        <row r="629">
          <cell r="A629" t="str">
            <v>2.6.7.5.01</v>
          </cell>
          <cell r="B629" t="str">
            <v>Peces y acuicultura</v>
          </cell>
        </row>
        <row r="630">
          <cell r="A630" t="str">
            <v>2.6.7.6</v>
          </cell>
          <cell r="B630" t="str">
            <v>Equinos</v>
          </cell>
          <cell r="C630" t="str">
            <v>Asignaciones  destinadas  a  la  adquisición  de  equinos:  caballos,  mulas,  burros  y  otros análogos. Se excluye el servicio de pensión para equinos.</v>
          </cell>
        </row>
        <row r="631">
          <cell r="A631" t="str">
            <v>2.6.7.6.01</v>
          </cell>
          <cell r="B631" t="str">
            <v>Equinos</v>
          </cell>
        </row>
        <row r="632">
          <cell r="A632" t="str">
            <v>2.6.7.7</v>
          </cell>
          <cell r="B632" t="str">
            <v>Especies menores y de zoológico</v>
          </cell>
          <cell r="C632"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3">
          <cell r="A633" t="str">
            <v>2.6.7.7.01</v>
          </cell>
          <cell r="B633" t="str">
            <v>Especies menores y de zoológico</v>
          </cell>
        </row>
        <row r="634">
          <cell r="A634" t="str">
            <v>2.6.7.8</v>
          </cell>
          <cell r="B634" t="str">
            <v>Otros activos que generan producción recurrente</v>
          </cell>
          <cell r="C634" t="str">
            <v>Asignaciones   destinadas   a   la   adquisición   de   otros activos  biológicos  tales  como animales  que  se  utilizan repetida o continuamente como material reproductivo.</v>
          </cell>
        </row>
        <row r="635">
          <cell r="A635" t="str">
            <v>2.6.7.8.01</v>
          </cell>
          <cell r="B635" t="str">
            <v>Otros activos  que generan producción recurrente</v>
          </cell>
        </row>
        <row r="636">
          <cell r="A636" t="str">
            <v>2.6.7.9</v>
          </cell>
          <cell r="B636" t="str">
            <v>Semillas, cultivos, plantas y árboles  que generan productos  recurrentes</v>
          </cell>
          <cell r="C636" t="str">
            <v>Asignaciones destinadas a la adquisición de semillas, cultivos, plantas y árboles que se utilizan repetida o continuamente durante más de un año para producir otros bienes.</v>
          </cell>
        </row>
        <row r="637">
          <cell r="A637" t="str">
            <v>2.6.7.9.01</v>
          </cell>
          <cell r="B637" t="str">
            <v>Semillas, cultivos, plantas y árboles  que generan productos  recurrentes</v>
          </cell>
        </row>
        <row r="638">
          <cell r="A638" t="str">
            <v>2.6.8</v>
          </cell>
          <cell r="B638" t="str">
            <v>BIENES INTANGIBLES</v>
          </cell>
          <cell r="C638"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39">
          <cell r="A639" t="str">
            <v>2.6.8.1</v>
          </cell>
          <cell r="B639" t="str">
            <v>Investigación y desarrollo</v>
          </cell>
          <cell r="C639" t="str">
            <v>Asignaciones destinadas a la investigación y desarrollo de bienes intangibles, para adquirir nuevos conocimientos, nuevos materiales, productos, dispositivos, perfeccionar procesos, sistemas, etc.</v>
          </cell>
        </row>
        <row r="640">
          <cell r="A640" t="str">
            <v>2.6.8.1.01</v>
          </cell>
          <cell r="B640" t="str">
            <v>Investigación y desarrollo</v>
          </cell>
        </row>
        <row r="641">
          <cell r="A641" t="str">
            <v>2.6.8.2</v>
          </cell>
          <cell r="B641" t="str">
            <v>Exploración y evaluación minera</v>
          </cell>
          <cell r="C641"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2">
          <cell r="A642" t="str">
            <v>2.6.8.2.01</v>
          </cell>
          <cell r="B642" t="str">
            <v>Exploración y evaluación minera</v>
          </cell>
        </row>
        <row r="643">
          <cell r="A643" t="str">
            <v>2.6.8.3</v>
          </cell>
          <cell r="B643" t="str">
            <v>Programas de informática y base de datos</v>
          </cell>
          <cell r="C643"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44">
          <cell r="A644" t="str">
            <v>2.6.8.3.01</v>
          </cell>
          <cell r="B644" t="str">
            <v>Programas de informática</v>
          </cell>
        </row>
        <row r="645">
          <cell r="A645" t="str">
            <v>2.6.8.3.02</v>
          </cell>
          <cell r="B645" t="str">
            <v>Base de datos</v>
          </cell>
        </row>
        <row r="646">
          <cell r="A646" t="str">
            <v>2.6.8.4</v>
          </cell>
          <cell r="B646" t="str">
            <v>Originales para esparcimiento, literarios o artísticos</v>
          </cell>
          <cell r="C646"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47">
          <cell r="A647" t="str">
            <v>2.6.8.4.01</v>
          </cell>
          <cell r="B647" t="str">
            <v>Originales para esparcimiento, literarios o artísticos</v>
          </cell>
        </row>
        <row r="648">
          <cell r="A648" t="str">
            <v>2.6.8.5</v>
          </cell>
          <cell r="B648" t="str">
            <v>Estudios de preinversión</v>
          </cell>
          <cell r="C648"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49">
          <cell r="A649" t="str">
            <v>2.6.8.5.01</v>
          </cell>
          <cell r="B649" t="str">
            <v>Estudios de preinversión</v>
          </cell>
        </row>
        <row r="650">
          <cell r="A650" t="str">
            <v>2.6.8.6</v>
          </cell>
          <cell r="B650" t="str">
            <v>Marcas y patentes</v>
          </cell>
          <cell r="C650"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1">
          <cell r="A651" t="str">
            <v>2.6.8.6.01</v>
          </cell>
          <cell r="B651" t="str">
            <v>Marcas y patentes</v>
          </cell>
        </row>
        <row r="652">
          <cell r="A652" t="str">
            <v>2.6.8.7</v>
          </cell>
          <cell r="B652" t="str">
            <v>Concesiones</v>
          </cell>
          <cell r="C652" t="str">
            <v>Asignaciones destinadas a cubrir la adquisición del derecho de explotación por un lapso de tiempo determinado de bienes y servicios por parte de una empresa a otra.</v>
          </cell>
        </row>
        <row r="653">
          <cell r="A653" t="str">
            <v>2.6.8.7.01</v>
          </cell>
          <cell r="B653" t="str">
            <v>Concesiones</v>
          </cell>
        </row>
        <row r="654">
          <cell r="A654" t="str">
            <v>2.6.8.8</v>
          </cell>
          <cell r="B654" t="str">
            <v>Licencias informáticas e intelectuales, industriales y  comerciales</v>
          </cell>
          <cell r="C654"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55">
          <cell r="A655" t="str">
            <v>2.6.8.8.01</v>
          </cell>
          <cell r="B655" t="str">
            <v>Licencias Informáticas</v>
          </cell>
          <cell r="C655" t="str">
            <v>Deshabilitada</v>
          </cell>
        </row>
        <row r="656">
          <cell r="A656" t="str">
            <v>2.6.8.8.02</v>
          </cell>
          <cell r="B656" t="str">
            <v>Licencias Intelectuales</v>
          </cell>
          <cell r="C656" t="str">
            <v>Asignaciones destinadas a la adquisición de licencias de originales de esparcimientos, literarios,  culturales  y todo  otro  derecho  de  uso  de  propiedad  intelectual  no incluidas dentro de la  categoría  de  Licencia  comercial, industrial o de software.</v>
          </cell>
        </row>
        <row r="657">
          <cell r="A657" t="str">
            <v>2.6.8.8.03</v>
          </cell>
          <cell r="B657" t="str">
            <v>Licencias Industriales</v>
          </cell>
          <cell r="C657" t="str">
            <v>Asignaciones destinadas a la adquisición de licencias por el uso de fórmulas,  mecanismos, circuitos,  para  su  aplicación  a  procesos  de  producción  de  bienes  o  prestación  de servicios  por  parte de las  instituciones públicas.</v>
          </cell>
        </row>
        <row r="658">
          <cell r="A658" t="str">
            <v>2.6.8.8.04</v>
          </cell>
          <cell r="B658" t="str">
            <v>Licencias Comerciales</v>
          </cell>
          <cell r="C658" t="str">
            <v>Asignaciones   destinadas   a   la   adquisición   de   licencias  por   el   uso   de   fórmulas, mecanismos,  circuitos,  para  su aplicación   a   procesos  de   comercialización   a   título onerosos o gratuito de bienes o servicios por parte de las instituciones públicas.</v>
          </cell>
        </row>
        <row r="659">
          <cell r="A659" t="str">
            <v>2.6.8.9</v>
          </cell>
          <cell r="B659" t="str">
            <v>Otros activos intangibles</v>
          </cell>
          <cell r="C659"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0">
          <cell r="A660" t="str">
            <v>2.6.8.9.01</v>
          </cell>
          <cell r="B660" t="str">
            <v>Otros activos intangibles</v>
          </cell>
        </row>
        <row r="661">
          <cell r="A661" t="str">
            <v>2.6.9</v>
          </cell>
          <cell r="B661" t="str">
            <v>EDIFICIOS, ESTRUCTURAS, TIERRAS, TERRENOS Y OBJETOS DE VALOR</v>
          </cell>
          <cell r="C661"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2">
          <cell r="A662" t="str">
            <v>2.6.9.1</v>
          </cell>
          <cell r="B662" t="str">
            <v>Edificios residenciales (viviendas)</v>
          </cell>
          <cell r="C662"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63">
          <cell r="A663" t="str">
            <v>2.6.9.1.01</v>
          </cell>
          <cell r="B663" t="str">
            <v>Edificios residenciales (viviendas)</v>
          </cell>
        </row>
        <row r="664">
          <cell r="A664" t="str">
            <v>2.6.9.1.02</v>
          </cell>
          <cell r="B664" t="str">
            <v>Adquisición de mejoras residenciales</v>
          </cell>
          <cell r="C664" t="str">
            <v>Adquisición  de  mejoras  para  la  ejecución  de  proyecto  de  remodelación,  refacción, ampliación   y  todas   las  modificaciones   necesarias   para   el   mejoramiento   de   la estructura original.</v>
          </cell>
        </row>
        <row r="665">
          <cell r="A665" t="str">
            <v>2.6.9.2</v>
          </cell>
          <cell r="B665" t="str">
            <v>Edificios no residenciales</v>
          </cell>
          <cell r="C665"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66">
          <cell r="A666" t="str">
            <v>2.6.9.2.01</v>
          </cell>
          <cell r="B666" t="str">
            <v>Edificios no residenciales</v>
          </cell>
        </row>
        <row r="667">
          <cell r="A667" t="str">
            <v>2.6.9.2.02</v>
          </cell>
          <cell r="B667" t="str">
            <v>Adquisición de mejoras no residenciales</v>
          </cell>
          <cell r="C667" t="str">
            <v>Adquisición  de  mejoras  para  la  ejecución  de  proyecto  de  remodelación,  refracción, ampliación y todas las modificaciones necesarias para el mejoramiento de la estructura original.</v>
          </cell>
        </row>
        <row r="668">
          <cell r="A668" t="str">
            <v>2.6.9.3</v>
          </cell>
          <cell r="B668" t="str">
            <v>Terrenos urbanos</v>
          </cell>
          <cell r="C668" t="str">
            <v>Adquisición  de mejoras para  la  ejecución  de proyecto  de remodelación,  refracción, ampliación  y  todas  las  modificaciones   necesarias   para   el   mejoramiento   de   la estructura original.</v>
          </cell>
        </row>
        <row r="669">
          <cell r="A669" t="str">
            <v>2.6.9.3.01</v>
          </cell>
          <cell r="B669" t="str">
            <v>Terrenos urbanos sin mejoras</v>
          </cell>
          <cell r="C669" t="str">
            <v>Asignaciones  destinadas  a  la  adquisición  de  terrenos con  y  sin  mejoras  y  predios urbanos  baldíos  necesarios para los usos propios de los entes públicos.</v>
          </cell>
        </row>
        <row r="670">
          <cell r="A670" t="str">
            <v>2.6.9.3.02</v>
          </cell>
          <cell r="B670" t="str">
            <v>Terrenos urbanos con mejoras</v>
          </cell>
        </row>
        <row r="671">
          <cell r="A671" t="str">
            <v>2.6.9.3.03</v>
          </cell>
          <cell r="B671" t="str">
            <v>Terrenos urbanos con edificaciones</v>
          </cell>
        </row>
        <row r="672">
          <cell r="A672" t="str">
            <v>2.6.9.3.04</v>
          </cell>
          <cell r="B672" t="str">
            <v>Terrenos urbanos  para cementerios</v>
          </cell>
        </row>
        <row r="673">
          <cell r="A673" t="str">
            <v>2.6.9.4</v>
          </cell>
          <cell r="B673" t="str">
            <v>Tierras rurales</v>
          </cell>
          <cell r="C673" t="str">
            <v>Asignaciones destinadas a la adquisición de tierras rurales, campos, con o sin mejoras, para los usos propios de los entes públicos.</v>
          </cell>
        </row>
        <row r="674">
          <cell r="A674" t="str">
            <v>2.6.9.4.01</v>
          </cell>
          <cell r="B674" t="str">
            <v>Tierras rurales sin mejoras</v>
          </cell>
        </row>
        <row r="675">
          <cell r="A675" t="str">
            <v>2.6.9.4.02</v>
          </cell>
          <cell r="B675" t="str">
            <v>Tierras rurales con mejoras</v>
          </cell>
        </row>
        <row r="676">
          <cell r="A676" t="str">
            <v>2.6.9.4.03</v>
          </cell>
          <cell r="B676" t="str">
            <v>Tierras con edificaciones</v>
          </cell>
        </row>
        <row r="677">
          <cell r="A677" t="str">
            <v>2.6.9.5</v>
          </cell>
          <cell r="B677" t="str">
            <v>Objetos de valor</v>
          </cell>
          <cell r="C677"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78">
          <cell r="A678" t="str">
            <v>2.6.9.5.01</v>
          </cell>
          <cell r="B678" t="str">
            <v>Metales y piedras preciosas</v>
          </cell>
        </row>
        <row r="679">
          <cell r="A679" t="str">
            <v>2.6.9.5.02</v>
          </cell>
          <cell r="B679" t="str">
            <v>Antigüedades, bienes artísticos y otros objetos de arte</v>
          </cell>
        </row>
        <row r="680">
          <cell r="A680" t="str">
            <v>2.6.9.5.03</v>
          </cell>
          <cell r="B680" t="str">
            <v>Objetos del patrimonio cultural</v>
          </cell>
        </row>
        <row r="681">
          <cell r="A681" t="str">
            <v>2.6.9.6</v>
          </cell>
          <cell r="B681" t="str">
            <v>Accesorios para edificaciones residenciales y no residenciales</v>
          </cell>
          <cell r="C681" t="str">
            <v>Asignaciones destinadas a la adquisición de accesorios complementario en edificaciones residenciales y no
residenciales.</v>
          </cell>
        </row>
        <row r="682">
          <cell r="A682" t="str">
            <v>2.6.9.6.01</v>
          </cell>
          <cell r="B682" t="str">
            <v>Accesorios para edificaciones residenciales y no residenciales</v>
          </cell>
        </row>
        <row r="683">
          <cell r="A683" t="str">
            <v>2.6.9.9</v>
          </cell>
          <cell r="B683" t="str">
            <v>Otras estructuras y objetos de valor</v>
          </cell>
          <cell r="C683" t="str">
            <v>Asignaciones  destinadas  a  la  adquisición  de  otras  estructuras  y  objetos  de  valor  no identificados precedentemente (n.i.p.).</v>
          </cell>
        </row>
        <row r="684">
          <cell r="A684" t="str">
            <v>2.6.9.9.01</v>
          </cell>
          <cell r="B684" t="str">
            <v>Otras estructuras y objetos de valor</v>
          </cell>
        </row>
        <row r="685">
          <cell r="A685">
            <v>2.7</v>
          </cell>
          <cell r="B685" t="str">
            <v>OBRAS</v>
          </cell>
          <cell r="C685"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86">
          <cell r="A686" t="str">
            <v>2.7.1</v>
          </cell>
          <cell r="B686" t="str">
            <v>OBRAS EN EDIFICACIONES</v>
          </cell>
          <cell r="C686"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87">
          <cell r="A687" t="str">
            <v>2.7.1.1</v>
          </cell>
          <cell r="B687" t="str">
            <v>Obras para edificación residencial (viviendas)</v>
          </cell>
          <cell r="C687"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88">
          <cell r="A688" t="str">
            <v>2.7.1.1.01</v>
          </cell>
          <cell r="B688" t="str">
            <v>Obras para edificación residencial (viviendas)</v>
          </cell>
        </row>
        <row r="689">
          <cell r="A689" t="str">
            <v>2.7.1.2</v>
          </cell>
          <cell r="B689" t="str">
            <v>Obras para edificación no residencial</v>
          </cell>
          <cell r="C689"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0">
          <cell r="A690" t="str">
            <v>2.7.1.2.01</v>
          </cell>
          <cell r="B690" t="str">
            <v>Obras para edificación no residencial</v>
          </cell>
        </row>
        <row r="691">
          <cell r="A691" t="str">
            <v>2.7.1.3</v>
          </cell>
          <cell r="B691" t="str">
            <v>Obras para edificación de otras estructuras</v>
          </cell>
          <cell r="C691" t="str">
            <v>Asignaciones  destinadas  para  construir  otras  estructuras no   mencionadas   en   las subcuentas  anteriores,  tales como edificaciones móviles.</v>
          </cell>
        </row>
        <row r="692">
          <cell r="A692" t="str">
            <v>2.7.1.3.01</v>
          </cell>
          <cell r="B692" t="str">
            <v>Obras para edificación de otras estructuras</v>
          </cell>
        </row>
        <row r="693">
          <cell r="A693" t="str">
            <v>2.7.1.4</v>
          </cell>
          <cell r="B693" t="str">
            <v>Mejoras de tierras y terrenos</v>
          </cell>
          <cell r="C693" t="str">
            <v>Asignaciones destinadas a cubrir mejoras de tierras y terrenos.</v>
          </cell>
        </row>
        <row r="694">
          <cell r="A694" t="str">
            <v>2.7.1.4.01</v>
          </cell>
          <cell r="B694" t="str">
            <v>Mejoras de tierras y terrenos</v>
          </cell>
        </row>
        <row r="695">
          <cell r="A695" t="str">
            <v>2.7.1.5</v>
          </cell>
          <cell r="B695" t="str">
            <v>Supervisión e inspección de obras en edificaciones</v>
          </cell>
          <cell r="C695" t="str">
            <v>Asignaciones destinadas a cubrir los servicios contratados a terceros por concepto de gastos de supervisión e inspección de las construcciones y mejoras de edificios destinados a diversos usos.</v>
          </cell>
        </row>
        <row r="696">
          <cell r="A696" t="str">
            <v>2.7.1.5.01</v>
          </cell>
          <cell r="B696" t="str">
            <v>Supervisión e inspección de obras en edificaciones</v>
          </cell>
        </row>
        <row r="697">
          <cell r="A697" t="str">
            <v>2.7.2</v>
          </cell>
          <cell r="B697" t="str">
            <v>INFRAESTRUCTURA</v>
          </cell>
          <cell r="C697"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698">
          <cell r="A698" t="str">
            <v>2.7.2.1</v>
          </cell>
          <cell r="B698" t="str">
            <v>Obras hidráulicas y sanitarias</v>
          </cell>
          <cell r="C698"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699">
          <cell r="A699" t="str">
            <v>2.7.2.1.01</v>
          </cell>
          <cell r="B699" t="str">
            <v>Obras hidráulicas y sanitarias</v>
          </cell>
        </row>
        <row r="700">
          <cell r="A700" t="str">
            <v>2.7.2.1.02</v>
          </cell>
          <cell r="B700" t="str">
            <v>Supervisión de obras hidráulicas y sanitarias</v>
          </cell>
        </row>
        <row r="701">
          <cell r="A701" t="str">
            <v>2.7.2.2</v>
          </cell>
          <cell r="B701" t="str">
            <v>Obras de energía</v>
          </cell>
          <cell r="C701" t="str">
            <v>Asignaciones destinadas a la construcción y mejora de obras orientadas a la generación, transmisión y distribución de energía en sus diferentes formas.</v>
          </cell>
        </row>
        <row r="702">
          <cell r="A702" t="str">
            <v>2.7.2.2.01</v>
          </cell>
          <cell r="B702" t="str">
            <v>Obras de energía</v>
          </cell>
        </row>
        <row r="703">
          <cell r="A703" t="str">
            <v>2.7.2.3</v>
          </cell>
          <cell r="B703" t="str">
            <v>Obras de telecomunicaciones</v>
          </cell>
          <cell r="C703" t="str">
            <v>Asignaciones destinadas a la construcción y mejora de obras de telecomunicaciones y de sistemas de distribución de telecomunicación, alámbrica e inalámbrica.</v>
          </cell>
        </row>
        <row r="704">
          <cell r="A704" t="str">
            <v>2.7.2.3.01</v>
          </cell>
          <cell r="B704" t="str">
            <v>Obras de telecomunicaciones</v>
          </cell>
        </row>
        <row r="705">
          <cell r="A705" t="str">
            <v>2.7.2.4</v>
          </cell>
          <cell r="B705" t="str">
            <v>Infraestructura terrestre y obras anexas</v>
          </cell>
          <cell r="C705" t="str">
            <v>Asignaciones destinadas a la construcción, reparación y mejoras  de  carreteras,  túneles  y sus  obras  anexas;  así como las acciones inherentes con el servicio público de transporte masivo, ferroviario y por cable de tracción.</v>
          </cell>
        </row>
        <row r="706">
          <cell r="A706" t="str">
            <v>2.7.2.4.01</v>
          </cell>
          <cell r="B706" t="str">
            <v>Infraestructura terrestre y obras anexas</v>
          </cell>
        </row>
        <row r="707">
          <cell r="A707" t="str">
            <v>2.7.2.4.02</v>
          </cell>
          <cell r="B707" t="str">
            <v>Supervisión de infraestructura terrestre y obras anexas</v>
          </cell>
        </row>
        <row r="708">
          <cell r="A708" t="str">
            <v>2.7.2.5</v>
          </cell>
          <cell r="B708" t="str">
            <v>Infraestructura marítima y aérea</v>
          </cell>
          <cell r="C708" t="str">
            <v>Asignaciones destinadas a la construcción y mejoras de puertos  que  incluyen  obras  de protección  y  atraque; construcción de aeropuertos y helipuertos en las que se incluyen también  construcción  de  pistas,  edificios  y terminales.</v>
          </cell>
        </row>
        <row r="709">
          <cell r="A709" t="str">
            <v>2.7.2.5.01</v>
          </cell>
          <cell r="B709" t="str">
            <v>Infraestructura marítima y aérea</v>
          </cell>
        </row>
        <row r="710">
          <cell r="A710" t="str">
            <v>2.7.2.6</v>
          </cell>
          <cell r="B710" t="str">
            <v>Infraestructura y plantaciones agrícolas</v>
          </cell>
          <cell r="C710"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1">
          <cell r="A711" t="str">
            <v>2.7.2.6.01</v>
          </cell>
          <cell r="B711" t="str">
            <v>Infraestructura y plantaciones agrícolas</v>
          </cell>
        </row>
        <row r="712">
          <cell r="A712" t="str">
            <v>2.7.2.7</v>
          </cell>
          <cell r="B712" t="str">
            <v>Obras urbanísticas</v>
          </cell>
          <cell r="C712"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13">
          <cell r="A713" t="str">
            <v>2.7.2.7.01</v>
          </cell>
          <cell r="B713" t="str">
            <v>Obras urbanísticas</v>
          </cell>
        </row>
        <row r="714">
          <cell r="A714" t="str">
            <v>2.7.2.8</v>
          </cell>
          <cell r="B714" t="str">
            <v>Obras en cementerios</v>
          </cell>
          <cell r="C714" t="str">
            <v>Asignaciones   destinadas   a   la   construcción   y   mejora   de  obras  destinadas  a cementerios  que,  si  bien  pueden  ser  de  origen  comunal,   se   individualizan   por   su significatividad y relevancia.</v>
          </cell>
        </row>
        <row r="715">
          <cell r="A715" t="str">
            <v>2.7.2.8.01</v>
          </cell>
          <cell r="B715" t="str">
            <v>Obras en cementerios</v>
          </cell>
        </row>
        <row r="716">
          <cell r="A716" t="str">
            <v>2.7.2.9</v>
          </cell>
          <cell r="B716" t="str">
            <v>Obras en plantas industriales, hidrocarburos y minas</v>
          </cell>
          <cell r="C716" t="str">
            <v>Asignaciones  destinadas  a  la  construcción  y  mejoras  en  plantas  industriales,  de hidrocarburos y minas.</v>
          </cell>
        </row>
        <row r="717">
          <cell r="A717" t="str">
            <v>2.7.2.9.01</v>
          </cell>
          <cell r="B717" t="str">
            <v>Obras en plantas industriales, hidrocarburos y minas</v>
          </cell>
        </row>
        <row r="718">
          <cell r="A718" t="str">
            <v>2.7.3</v>
          </cell>
          <cell r="B718" t="str">
            <v>CONSTRUCCIONES EN BIENES CONCESIONADOS</v>
          </cell>
          <cell r="C718" t="str">
            <v>Asignaciones destinadas a construcción de bienes de uso público y privado mediante el sistema de concesión.</v>
          </cell>
        </row>
        <row r="719">
          <cell r="A719" t="str">
            <v>2.7.3.1</v>
          </cell>
          <cell r="B719" t="str">
            <v>Construcciones en bienes de uso público concesionados</v>
          </cell>
          <cell r="C719"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0">
          <cell r="A720" t="str">
            <v>2.7.3.1.01</v>
          </cell>
          <cell r="B720" t="str">
            <v>Construcciones en bienes de uso público concesionados</v>
          </cell>
        </row>
        <row r="721">
          <cell r="A721" t="str">
            <v>2.7.3.2</v>
          </cell>
          <cell r="B721" t="str">
            <v>Construcciones en bienes de uso privado concesionados</v>
          </cell>
          <cell r="C721"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22">
          <cell r="A722" t="str">
            <v>2.7.3.2.01</v>
          </cell>
          <cell r="B722" t="str">
            <v>Construcciones en bienes de uso privado concesionados</v>
          </cell>
        </row>
        <row r="723">
          <cell r="A723" t="str">
            <v>2.7.4</v>
          </cell>
          <cell r="B723" t="str">
            <v>GASTOS QUE SE ASIGNARÁN DURANTE EL EJERCICIO PARA INVERSIÓN (ART. 32 Y 33 LEY 423-06)</v>
          </cell>
          <cell r="C723" t="str">
            <v>Asignaciones  establecidas  por  los  artículos  32  y  33  de  la  Ley  423-06  que  asignan, respectivamente, un 5 % para imprevistos de inversión y un 1 % para gastos de calamidad pública.</v>
          </cell>
        </row>
        <row r="724">
          <cell r="A724" t="str">
            <v>2.7.4.1</v>
          </cell>
          <cell r="B724" t="str">
            <v>5 % que se asignará durante el ejercicio para inversión</v>
          </cell>
          <cell r="C724"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25">
          <cell r="A725" t="str">
            <v>2.7.4.1.01</v>
          </cell>
          <cell r="B725" t="str">
            <v>Del 5% a ser asignados durante el ejercicio para inversión</v>
          </cell>
        </row>
        <row r="726">
          <cell r="A726" t="str">
            <v>2.7.4.2</v>
          </cell>
          <cell r="B726" t="str">
            <v>1  %  que  se  asignará  durante  el  ejercicio  para  inversión  por  calamidad pública</v>
          </cell>
          <cell r="C726" t="str">
            <v>Asignaciones  por  concepto  de  imprevistos  generados  por  calamidades  públicas  con recursos del 1 % de los ingresos corrientes estimados según el art. 33 de la Ley  423-06.</v>
          </cell>
        </row>
        <row r="727">
          <cell r="A727" t="str">
            <v>2.7.4.2.01</v>
          </cell>
          <cell r="B727" t="str">
            <v>Del 1% a ser asignados durante el ejercicio para inversión por calamidad pública</v>
          </cell>
        </row>
        <row r="728">
          <cell r="A728">
            <v>2.8</v>
          </cell>
          <cell r="B728" t="str">
            <v>ADQUISICION DE ACTIVOS FINANCIEROS CON FINES DE  POLÍTICA</v>
          </cell>
          <cell r="C728"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29">
          <cell r="A729" t="str">
            <v>2.8.1</v>
          </cell>
          <cell r="B729" t="str">
            <v>CONCESIÓN DE PRESTAMOS</v>
          </cell>
          <cell r="C729" t="str">
            <v>Asignaciones por concepto de préstamos de fomento, a corto y largo plazo, al sector privado, al sector público y al sector externo con cargo de reintegro y pago de intereses.</v>
          </cell>
        </row>
        <row r="730">
          <cell r="A730" t="str">
            <v>2.8.1.1</v>
          </cell>
          <cell r="B730" t="str">
            <v>Concesión de préstamos al sector privado</v>
          </cell>
          <cell r="C730" t="str">
            <v>Asignaciones por préstamos concedidos a corto y largo plazo al sector privado interno a personas físicas o jurídicas.</v>
          </cell>
        </row>
        <row r="731">
          <cell r="A731" t="str">
            <v>2.8.1.1.01</v>
          </cell>
          <cell r="B731" t="str">
            <v>Concesión de préstamos de empresas privadas internas</v>
          </cell>
        </row>
        <row r="732">
          <cell r="A732" t="str">
            <v>2.8.1.1.02</v>
          </cell>
          <cell r="B732" t="str">
            <v>Concesión de préstamos de empresas privadas externas</v>
          </cell>
        </row>
        <row r="733">
          <cell r="A733" t="str">
            <v>2.8.1.1.03</v>
          </cell>
          <cell r="B733" t="str">
            <v>Concesión de préstamos a instituciones financieras  privadas internas</v>
          </cell>
        </row>
        <row r="734">
          <cell r="A734" t="str">
            <v>2.8.1.1.04</v>
          </cell>
          <cell r="B734" t="str">
            <v>Concesión de préstamos a instituciones financieras  privadas externas</v>
          </cell>
        </row>
        <row r="735">
          <cell r="A735" t="str">
            <v>2.8.1.2</v>
          </cell>
          <cell r="B735" t="str">
            <v>Concesión de préstamos al sector público</v>
          </cell>
          <cell r="C735"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36">
          <cell r="A736" t="str">
            <v>2.8.1.2.01</v>
          </cell>
          <cell r="B736" t="str">
            <v>Concesión de préstamos al gobierno central</v>
          </cell>
        </row>
        <row r="737">
          <cell r="A737" t="str">
            <v>2.8.1.2.02</v>
          </cell>
          <cell r="B737" t="str">
            <v>Concesión de préstamos a instituciones descentralizadas autónomas no empresariales y no financieras</v>
          </cell>
        </row>
        <row r="738">
          <cell r="A738" t="str">
            <v>2.8.1.2.03</v>
          </cell>
          <cell r="B738" t="str">
            <v>Concesión de préstamos a instituciones de seguridad  social</v>
          </cell>
        </row>
        <row r="739">
          <cell r="A739" t="str">
            <v>2.8.1.2.04</v>
          </cell>
          <cell r="B739" t="str">
            <v>Concesión de préstamos a municipios</v>
          </cell>
        </row>
        <row r="740">
          <cell r="A740" t="str">
            <v>2.8.1.2.05</v>
          </cell>
          <cell r="B740" t="str">
            <v>Concesión de préstamos a empresas públicas no  financieras</v>
          </cell>
        </row>
        <row r="741">
          <cell r="A741" t="str">
            <v>2.8.1.2.06</v>
          </cell>
          <cell r="B741" t="str">
            <v>Concesión de préstamos a instituciones públicas financieras no monetarias</v>
          </cell>
        </row>
        <row r="742">
          <cell r="A742" t="str">
            <v>2.8.1.2.07</v>
          </cell>
          <cell r="B742" t="str">
            <v>Concesión de préstamos a instituciones públicas financieras monetarias</v>
          </cell>
        </row>
        <row r="743">
          <cell r="A743" t="str">
            <v>2.8.1.3</v>
          </cell>
          <cell r="B743" t="str">
            <v>Concesión de préstamos de organismos e instituciones  internacionales</v>
          </cell>
        </row>
        <row r="744">
          <cell r="A744" t="str">
            <v>2.8.1.3.01</v>
          </cell>
          <cell r="B744" t="str">
            <v>Concesión de préstamos al Sector Externo</v>
          </cell>
        </row>
        <row r="745">
          <cell r="A745" t="str">
            <v>2.8.2</v>
          </cell>
          <cell r="B745" t="str">
            <v>ADQUISICIÓN DE TÍTULOS VALORES REPRESENTATIVOS DE  DEUDA</v>
          </cell>
          <cell r="C745"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46">
          <cell r="A746" t="str">
            <v>2.8.2.1</v>
          </cell>
          <cell r="B746" t="str">
            <v>Títulos y valores de deuda del sector privado</v>
          </cell>
          <cell r="C746"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47">
          <cell r="A747" t="str">
            <v>2.8.2.1.01</v>
          </cell>
          <cell r="B747" t="str">
            <v>Adquisición de valores representativos de deuda de empresas privadas internas</v>
          </cell>
        </row>
        <row r="748">
          <cell r="A748" t="str">
            <v>2.8.2.1.02</v>
          </cell>
          <cell r="B748" t="str">
            <v>Adquisición de valores representativos de deuda de empresas privadas externas</v>
          </cell>
        </row>
        <row r="749">
          <cell r="A749" t="str">
            <v>2.8.2.2</v>
          </cell>
          <cell r="B749" t="str">
            <v>Títulos y valores de deuda del sector público</v>
          </cell>
          <cell r="C749"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0">
          <cell r="A750" t="str">
            <v>2.8.2.2.01</v>
          </cell>
          <cell r="B750" t="str">
            <v>Títulos  y  valores  representativos  de  deuda  de  empresas  públicas  no financieras (EPNF)</v>
          </cell>
        </row>
        <row r="751">
          <cell r="A751" t="str">
            <v>2.8.2.2.02</v>
          </cell>
          <cell r="B751" t="str">
            <v>Títulos  y  valores  representativos  de  deuda  de  instituciones  públicas financieras no monetarias (IPFNM)</v>
          </cell>
        </row>
        <row r="752">
          <cell r="A752" t="str">
            <v>2.8.2.2.03</v>
          </cell>
          <cell r="B752" t="str">
            <v>Títulos  y  valores  representativos  de  deuda  de  instituciones  públicas financieras monetarias (IPFM)</v>
          </cell>
        </row>
        <row r="753">
          <cell r="A753" t="str">
            <v>2.8.2.3</v>
          </cell>
          <cell r="B753" t="str">
            <v>Títulos y valores representativos de deuda del sector  externo</v>
          </cell>
          <cell r="C753"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54">
          <cell r="A754" t="str">
            <v>2.8.2.3.01</v>
          </cell>
          <cell r="B754" t="str">
            <v>Títulos valores representativos de deuda del Sector Externo</v>
          </cell>
        </row>
        <row r="755">
          <cell r="A755" t="str">
            <v>2.8.3</v>
          </cell>
          <cell r="B755" t="str">
            <v>COMPRA DE ACCIONES Y PARTICIPACIONES DE CAPITAL</v>
          </cell>
          <cell r="C755"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56">
          <cell r="A756" t="str">
            <v>2.8.3.1</v>
          </cell>
          <cell r="B756" t="str">
            <v>Acciones y participaciones de capital del sector privado</v>
          </cell>
          <cell r="C756" t="str">
            <v>Asignaciones  por  concepto  de  desembolsos  financieros  que  efectúan  las  instituciones públicas en acciones y participaciones de capital en el sector privado.</v>
          </cell>
        </row>
        <row r="757">
          <cell r="A757" t="str">
            <v>2.8.3.1.01</v>
          </cell>
          <cell r="B757" t="str">
            <v>Adquisición  de  acciones  y  participaciones  de  capital  de  empresas privadas internas</v>
          </cell>
        </row>
        <row r="758">
          <cell r="A758" t="str">
            <v>2.8.3.1.02</v>
          </cell>
          <cell r="B758" t="str">
            <v>Adquisición  de  acciones  y  participaciones  de  capital  de  empresas privadas externas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8966-AB7B-4D19-B267-54ABDE9A96B5}">
  <dimension ref="B1:R55"/>
  <sheetViews>
    <sheetView showGridLines="0" tabSelected="1" view="pageBreakPreview" topLeftCell="A22" zoomScale="40" zoomScaleNormal="50" zoomScaleSheetLayoutView="40" workbookViewId="0">
      <selection activeCell="R38" sqref="R38"/>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5"/>
      <c r="M3" s="5"/>
      <c r="N3" s="5"/>
      <c r="O3" s="5"/>
      <c r="P3" s="5"/>
    </row>
    <row r="4" spans="2:18" ht="102.75" customHeight="1" thickBot="1" x14ac:dyDescent="0.65">
      <c r="B4" s="6" t="s">
        <v>0</v>
      </c>
      <c r="C4" s="6"/>
      <c r="D4" s="6"/>
      <c r="E4" s="6"/>
      <c r="F4" s="6"/>
      <c r="G4" s="6"/>
      <c r="H4" s="6"/>
      <c r="I4" s="6"/>
      <c r="J4" s="6"/>
      <c r="K4" s="6"/>
      <c r="L4" s="6"/>
      <c r="M4" s="6"/>
      <c r="N4" s="6"/>
      <c r="O4" s="6"/>
      <c r="P4" s="6"/>
      <c r="Q4" s="7" t="s">
        <v>1</v>
      </c>
      <c r="R4" s="7"/>
    </row>
    <row r="5" spans="2:18" ht="3" customHeight="1" thickBot="1" x14ac:dyDescent="0.65">
      <c r="B5" s="1"/>
      <c r="C5" s="1"/>
      <c r="D5" s="1"/>
      <c r="E5" s="1"/>
      <c r="F5" s="1"/>
      <c r="G5" s="1"/>
      <c r="H5" s="1"/>
      <c r="I5" s="1"/>
      <c r="J5" s="1"/>
      <c r="K5" s="1"/>
      <c r="L5" s="1"/>
      <c r="M5" s="1"/>
      <c r="N5" s="1"/>
      <c r="O5" s="1"/>
      <c r="P5" s="1"/>
      <c r="Q5" s="8"/>
      <c r="R5" s="8"/>
    </row>
    <row r="6" spans="2:18" ht="84" customHeight="1" thickBot="1" x14ac:dyDescent="0.65">
      <c r="B6" s="9" t="s">
        <v>2</v>
      </c>
      <c r="C6" s="9"/>
      <c r="D6" s="10" t="s">
        <v>3</v>
      </c>
      <c r="E6" s="10" t="s">
        <v>4</v>
      </c>
      <c r="F6" s="10" t="s">
        <v>5</v>
      </c>
      <c r="G6" s="11" t="s">
        <v>6</v>
      </c>
      <c r="H6" s="11" t="s">
        <v>7</v>
      </c>
      <c r="I6" s="11" t="s">
        <v>8</v>
      </c>
      <c r="J6" s="11" t="s">
        <v>9</v>
      </c>
      <c r="K6" s="11" t="s">
        <v>10</v>
      </c>
      <c r="L6" s="11" t="s">
        <v>11</v>
      </c>
      <c r="M6" s="11" t="s">
        <v>12</v>
      </c>
      <c r="N6" s="11" t="s">
        <v>13</v>
      </c>
      <c r="O6" s="11" t="s">
        <v>14</v>
      </c>
      <c r="P6" s="11" t="s">
        <v>15</v>
      </c>
      <c r="Q6" s="11" t="s">
        <v>16</v>
      </c>
      <c r="R6" s="11" t="s">
        <v>17</v>
      </c>
    </row>
    <row r="7" spans="2:18" ht="42" customHeight="1" x14ac:dyDescent="0.6">
      <c r="B7" s="12" t="s">
        <v>18</v>
      </c>
      <c r="C7" s="13" t="s">
        <v>19</v>
      </c>
      <c r="D7" s="13"/>
      <c r="E7" s="13"/>
      <c r="F7" s="14"/>
    </row>
    <row r="8" spans="2:18" ht="61.5" customHeight="1" x14ac:dyDescent="0.6">
      <c r="B8" s="15">
        <v>2.1</v>
      </c>
      <c r="C8" s="16" t="s">
        <v>20</v>
      </c>
      <c r="D8" s="17">
        <f>D9+D10+D11+D12+D13</f>
        <v>62555398</v>
      </c>
      <c r="E8" s="17">
        <f t="shared" ref="E8:R8" si="0">E9+E10+E11+E12+E13</f>
        <v>64286922</v>
      </c>
      <c r="F8" s="17">
        <f t="shared" si="0"/>
        <v>34218001.469999999</v>
      </c>
      <c r="G8" s="17">
        <f t="shared" si="0"/>
        <v>3973739.61</v>
      </c>
      <c r="H8" s="17">
        <f t="shared" si="0"/>
        <v>3971256.43</v>
      </c>
      <c r="I8" s="17">
        <f t="shared" si="0"/>
        <v>3952934.61</v>
      </c>
      <c r="J8" s="17">
        <f t="shared" si="0"/>
        <v>3992133.21</v>
      </c>
      <c r="K8" s="17">
        <f t="shared" si="0"/>
        <v>6396628.8100000005</v>
      </c>
      <c r="L8" s="17">
        <f t="shared" si="0"/>
        <v>3966780.17</v>
      </c>
      <c r="M8" s="17">
        <f t="shared" si="0"/>
        <v>3956393.31</v>
      </c>
      <c r="N8" s="17">
        <f t="shared" si="0"/>
        <v>4008135.3200000003</v>
      </c>
      <c r="O8" s="17">
        <f t="shared" si="0"/>
        <v>0</v>
      </c>
      <c r="P8" s="17">
        <f t="shared" si="0"/>
        <v>0</v>
      </c>
      <c r="Q8" s="17">
        <f t="shared" si="0"/>
        <v>0</v>
      </c>
      <c r="R8" s="17">
        <f t="shared" si="0"/>
        <v>0</v>
      </c>
    </row>
    <row r="9" spans="2:18" ht="48" customHeight="1" x14ac:dyDescent="0.6">
      <c r="B9" s="18" t="s">
        <v>21</v>
      </c>
      <c r="C9" s="19" t="s">
        <v>22</v>
      </c>
      <c r="D9" s="20">
        <f>VLOOKUP(B9,'[1]EJECUCIÓN 2024'!$A$7:$E$106,3,FALSE)</f>
        <v>50848167</v>
      </c>
      <c r="E9" s="20">
        <f>VLOOKUP(B9,'[1]EJECUCIÓN 2024'!$A$7:$E$106,5,FALSE)</f>
        <v>49687500</v>
      </c>
      <c r="F9" s="21">
        <f t="shared" ref="F9:F36" si="1">G9+H9+I9+J9+K9+L9+M9+N9+O9+P9+Q9+R9</f>
        <v>27623778.399999999</v>
      </c>
      <c r="G9" s="21">
        <f>VLOOKUP($B9,'[2]EJECUCIÓN 2024'!$A$7:$S$107,8,FALSE)</f>
        <v>3469227.04</v>
      </c>
      <c r="H9" s="21">
        <f>VLOOKUP($B9,'[2]EJECUCIÓN 2024'!$A$7:$S$107,9,FALSE)</f>
        <v>3450400</v>
      </c>
      <c r="I9" s="21">
        <f>VLOOKUP($B9,'[2]EJECUCIÓN 2024'!$A$7:$S$107,10,FALSE)</f>
        <v>3434500</v>
      </c>
      <c r="J9" s="21">
        <f>VLOOKUP($B9,'[2]EJECUCIÓN 2024'!$A$7:$S$107,11,FALSE)</f>
        <v>3468500</v>
      </c>
      <c r="K9" s="21">
        <f>VLOOKUP($B9,'[2]EJECUCIÓN 2024'!$A$7:$S$107,12,FALSE)</f>
        <v>3432500</v>
      </c>
      <c r="L9" s="21">
        <f>VLOOKUP($B9,'[2]EJECUCIÓN 2024'!$A$7:$S$107,13,FALSE)</f>
        <v>3448651.36</v>
      </c>
      <c r="M9" s="21">
        <f>VLOOKUP($B9,'[2]EJECUCIÓN 2024'!$A$7:$S$107,14,FALSE)</f>
        <v>3437500</v>
      </c>
      <c r="N9" s="21">
        <f>VLOOKUP($B9,'[2]EJECUCIÓN 2024'!$A$7:$S$107,15,FALSE)</f>
        <v>3482500</v>
      </c>
      <c r="O9" s="21">
        <f>VLOOKUP($B9,'[2]EJECUCIÓN 2024'!$A$7:$S$107,16,FALSE)</f>
        <v>0</v>
      </c>
      <c r="P9" s="21">
        <f>VLOOKUP($B9,'[2]EJECUCIÓN 2024'!$A$7:$S$107,17,FALSE)</f>
        <v>0</v>
      </c>
      <c r="Q9" s="21">
        <f>VLOOKUP(B9,'[2]EJECUCIÓN 2024'!$A$7:$S$107,18,FALSE)</f>
        <v>0</v>
      </c>
      <c r="R9" s="21">
        <f>VLOOKUP(B9,'[2]EJECUCIÓN 2024'!$A$7:$S$107,19,FALSE)</f>
        <v>0</v>
      </c>
    </row>
    <row r="10" spans="2:18" ht="42" customHeight="1" x14ac:dyDescent="0.6">
      <c r="B10" s="18" t="s">
        <v>23</v>
      </c>
      <c r="C10" s="19" t="s">
        <v>24</v>
      </c>
      <c r="D10" s="20">
        <f>VLOOKUP(B10,'[1]EJECUCIÓN 2024'!$A$7:$E$106,3,FALSE)</f>
        <v>3952166</v>
      </c>
      <c r="E10" s="20">
        <f>VLOOKUP(B10,'[1]EJECUCIÓN 2024'!$A$7:$E$106,5,FALSE)</f>
        <v>7034000</v>
      </c>
      <c r="F10" s="21">
        <f t="shared" si="1"/>
        <v>2446000</v>
      </c>
      <c r="G10" s="21">
        <f>VLOOKUP($B10,'[2]EJECUCIÓN 2024'!$A$7:$S$107,8,FALSE)</f>
        <v>0</v>
      </c>
      <c r="H10" s="21">
        <f>VLOOKUP($B10,'[2]EJECUCIÓN 2024'!$A$7:$S$107,9,FALSE)</f>
        <v>0</v>
      </c>
      <c r="I10" s="21">
        <f>VLOOKUP($B10,'[2]EJECUCIÓN 2024'!$A$7:$S$107,10,FALSE)</f>
        <v>0</v>
      </c>
      <c r="J10" s="21">
        <f>VLOOKUP($B10,'[2]EJECUCIÓN 2024'!$A$7:$S$107,11,FALSE)</f>
        <v>0</v>
      </c>
      <c r="K10" s="21">
        <f>VLOOKUP($B10,'[2]EJECUCIÓN 2024'!$A$7:$S$107,12,FALSE)</f>
        <v>2446000</v>
      </c>
      <c r="L10" s="21">
        <f>VLOOKUP($B10,'[2]EJECUCIÓN 2024'!$A$7:$S$107,13,FALSE)</f>
        <v>0</v>
      </c>
      <c r="M10" s="21">
        <f>VLOOKUP($B10,'[2]EJECUCIÓN 2024'!$A$7:$S$107,14,FALSE)</f>
        <v>0</v>
      </c>
      <c r="N10" s="21">
        <f>VLOOKUP($B10,'[2]EJECUCIÓN 2024'!$A$7:$S$107,15,FALSE)</f>
        <v>0</v>
      </c>
      <c r="O10" s="21">
        <f>VLOOKUP($B10,'[2]EJECUCIÓN 2024'!$A$7:$S$107,16,FALSE)</f>
        <v>0</v>
      </c>
      <c r="P10" s="21">
        <f>VLOOKUP($B10,'[2]EJECUCIÓN 2024'!$A$7:$S$107,17,FALSE)</f>
        <v>0</v>
      </c>
      <c r="Q10" s="21">
        <f>VLOOKUP(B10,'[2]EJECUCIÓN 2024'!$A$7:$S$107,18,FALSE)</f>
        <v>0</v>
      </c>
      <c r="R10" s="21">
        <f>VLOOKUP(B10,'[2]EJECUCIÓN 2024'!$A$7:$S$107,19,FALSE)</f>
        <v>0</v>
      </c>
    </row>
    <row r="11" spans="2:18" ht="61.5" customHeight="1" x14ac:dyDescent="0.6">
      <c r="B11" s="18" t="s">
        <v>25</v>
      </c>
      <c r="C11" s="19" t="s">
        <v>26</v>
      </c>
      <c r="D11" s="20">
        <f>VLOOKUP(B11,'[1]EJECUCIÓN 2024'!$A$7:$E$106,3,FALSE)</f>
        <v>405000</v>
      </c>
      <c r="E11" s="20">
        <f>VLOOKUP(B11,'[1]EJECUCIÓN 2024'!$A$7:$E$106,5,FALSE)</f>
        <v>405000</v>
      </c>
      <c r="F11" s="21">
        <f t="shared" si="1"/>
        <v>0</v>
      </c>
      <c r="G11" s="21">
        <f>VLOOKUP($B11,'[2]EJECUCIÓN 2024'!$A$7:$S$107,8,FALSE)</f>
        <v>0</v>
      </c>
      <c r="H11" s="21">
        <f>VLOOKUP($B11,'[2]EJECUCIÓN 2024'!$A$7:$S$107,9,FALSE)</f>
        <v>0</v>
      </c>
      <c r="I11" s="21">
        <f>VLOOKUP($B11,'[2]EJECUCIÓN 2024'!$A$7:$S$107,10,FALSE)</f>
        <v>0</v>
      </c>
      <c r="J11" s="21">
        <f>VLOOKUP($B11,'[2]EJECUCIÓN 2024'!$A$7:$S$107,11,FALSE)</f>
        <v>0</v>
      </c>
      <c r="K11" s="21">
        <f>VLOOKUP($B11,'[2]EJECUCIÓN 2024'!$A$7:$S$107,12,FALSE)</f>
        <v>0</v>
      </c>
      <c r="L11" s="21">
        <f>VLOOKUP($B11,'[2]EJECUCIÓN 2024'!$A$7:$S$107,13,FALSE)</f>
        <v>0</v>
      </c>
      <c r="M11" s="21">
        <f>VLOOKUP($B11,'[2]EJECUCIÓN 2024'!$A$7:$S$107,14,FALSE)</f>
        <v>0</v>
      </c>
      <c r="N11" s="21">
        <f>VLOOKUP($B11,'[2]EJECUCIÓN 2024'!$A$7:$S$107,15,FALSE)</f>
        <v>0</v>
      </c>
      <c r="O11" s="21">
        <f>VLOOKUP($B11,'[2]EJECUCIÓN 2024'!$A$7:$S$107,16,FALSE)</f>
        <v>0</v>
      </c>
      <c r="P11" s="21">
        <f>VLOOKUP($B11,'[2]EJECUCIÓN 2024'!$A$7:$S$107,17,FALSE)</f>
        <v>0</v>
      </c>
      <c r="Q11" s="21">
        <f>VLOOKUP(B11,'[2]EJECUCIÓN 2024'!$A$7:$S$107,18,FALSE)</f>
        <v>0</v>
      </c>
      <c r="R11" s="21">
        <f>VLOOKUP(B11,'[2]EJECUCIÓN 2024'!$A$7:$S$107,19,FALSE)</f>
        <v>0</v>
      </c>
    </row>
    <row r="12" spans="2:18" ht="61.5" customHeight="1" x14ac:dyDescent="0.6">
      <c r="B12" s="18" t="s">
        <v>27</v>
      </c>
      <c r="C12" s="19" t="str">
        <f>VLOOKUP(B12,'[2]CATALOGO DE CUENTAS'!$A$1:D759,2,FALSE)</f>
        <v>GRATIFICACIONES Y BONIFICACIONES</v>
      </c>
      <c r="D12" s="20">
        <f>VLOOKUP(B12,'[1]EJECUCIÓN 2024'!$A$7:$E$106,3,FALSE)</f>
        <v>0</v>
      </c>
      <c r="E12" s="20">
        <f>VLOOKUP(B12,'[1]EJECUCIÓN 2024'!$A$7:$E$106,5,FALSE)</f>
        <v>216000</v>
      </c>
      <c r="F12" s="21">
        <f t="shared" si="1"/>
        <v>0</v>
      </c>
      <c r="G12" s="21">
        <f>VLOOKUP($B12,'[2]EJECUCIÓN 2024'!$A$7:$S$107,8,FALSE)</f>
        <v>0</v>
      </c>
      <c r="H12" s="21">
        <f>VLOOKUP($B12,'[2]EJECUCIÓN 2024'!$A$7:$S$107,9,FALSE)</f>
        <v>0</v>
      </c>
      <c r="I12" s="21">
        <f>VLOOKUP($B12,'[2]EJECUCIÓN 2024'!$A$7:$S$107,10,FALSE)</f>
        <v>0</v>
      </c>
      <c r="J12" s="21">
        <f>VLOOKUP($B12,'[2]EJECUCIÓN 2024'!$A$7:$S$107,11,FALSE)</f>
        <v>0</v>
      </c>
      <c r="K12" s="21">
        <f>VLOOKUP($B12,'[2]EJECUCIÓN 2024'!$A$7:$S$107,12,FALSE)</f>
        <v>0</v>
      </c>
      <c r="L12" s="21">
        <f>VLOOKUP($B12,'[2]EJECUCIÓN 2024'!$A$7:$S$107,13,FALSE)</f>
        <v>0</v>
      </c>
      <c r="M12" s="21">
        <f>VLOOKUP($B12,'[2]EJECUCIÓN 2024'!$A$7:$S$107,14,FALSE)</f>
        <v>0</v>
      </c>
      <c r="N12" s="21">
        <f>VLOOKUP($B12,'[2]EJECUCIÓN 2024'!$A$7:$S$107,15,FALSE)</f>
        <v>0</v>
      </c>
      <c r="O12" s="21">
        <f>VLOOKUP($B12,'[2]EJECUCIÓN 2024'!$A$7:$S$107,16,FALSE)</f>
        <v>0</v>
      </c>
      <c r="P12" s="21">
        <f>VLOOKUP($B12,'[2]EJECUCIÓN 2024'!$A$7:$S$107,17,FALSE)</f>
        <v>0</v>
      </c>
      <c r="Q12" s="21">
        <f>VLOOKUP(B12,'[2]EJECUCIÓN 2024'!$A$7:$S$107,18,FALSE)</f>
        <v>0</v>
      </c>
      <c r="R12" s="21">
        <f>VLOOKUP(B12,'[2]EJECUCIÓN 2024'!$A$7:$S$107,19,FALSE)</f>
        <v>0</v>
      </c>
    </row>
    <row r="13" spans="2:18" ht="61.5" customHeight="1" x14ac:dyDescent="0.6">
      <c r="B13" s="18" t="s">
        <v>28</v>
      </c>
      <c r="C13" s="19" t="s">
        <v>29</v>
      </c>
      <c r="D13" s="20">
        <f>VLOOKUP(B13,'[1]EJECUCIÓN 2024'!$A$7:$E$106,3,FALSE)</f>
        <v>7350065</v>
      </c>
      <c r="E13" s="20">
        <f>VLOOKUP(B13,'[1]EJECUCIÓN 2024'!$A$7:$E$106,5,FALSE)</f>
        <v>6944422</v>
      </c>
      <c r="F13" s="21">
        <f t="shared" si="1"/>
        <v>4148223.0700000003</v>
      </c>
      <c r="G13" s="21">
        <f>VLOOKUP($B13,'[2]EJECUCIÓN 2024'!$A$7:$S$107,8,FALSE)</f>
        <v>504512.56999999995</v>
      </c>
      <c r="H13" s="21">
        <f>VLOOKUP($B13,'[2]EJECUCIÓN 2024'!$A$7:$S$107,9,FALSE)</f>
        <v>520856.43</v>
      </c>
      <c r="I13" s="21">
        <f>VLOOKUP($B13,'[2]EJECUCIÓN 2024'!$A$7:$S$107,10,FALSE)</f>
        <v>518434.61</v>
      </c>
      <c r="J13" s="21">
        <f>VLOOKUP($B13,'[2]EJECUCIÓN 2024'!$A$7:$S$107,11,FALSE)</f>
        <v>523633.21</v>
      </c>
      <c r="K13" s="21">
        <f>VLOOKUP($B13,'[2]EJECUCIÓN 2024'!$A$7:$S$107,12,FALSE)</f>
        <v>518128.81000000006</v>
      </c>
      <c r="L13" s="21">
        <f>VLOOKUP($B13,'[2]EJECUCIÓN 2024'!$A$7:$S$107,13,FALSE)</f>
        <v>518128.81000000006</v>
      </c>
      <c r="M13" s="21">
        <f>VLOOKUP($B13,'[2]EJECUCIÓN 2024'!$A$7:$S$107,14,FALSE)</f>
        <v>518893.31000000006</v>
      </c>
      <c r="N13" s="21">
        <f>VLOOKUP($B13,'[2]EJECUCIÓN 2024'!$A$7:$S$107,15,FALSE)</f>
        <v>525635.32000000007</v>
      </c>
      <c r="O13" s="21">
        <f>VLOOKUP($B13,'[2]EJECUCIÓN 2024'!$A$7:$S$107,16,FALSE)</f>
        <v>0</v>
      </c>
      <c r="P13" s="21">
        <f>VLOOKUP($B13,'[2]EJECUCIÓN 2024'!$A$7:$S$107,17,FALSE)</f>
        <v>0</v>
      </c>
      <c r="Q13" s="21">
        <f>VLOOKUP(B13,'[2]EJECUCIÓN 2024'!$A$7:$S$107,18,FALSE)</f>
        <v>0</v>
      </c>
      <c r="R13" s="21">
        <f>VLOOKUP(B13,'[2]EJECUCIÓN 2024'!$A$7:$S$107,19,FALSE)</f>
        <v>0</v>
      </c>
    </row>
    <row r="14" spans="2:18" ht="42" customHeight="1" x14ac:dyDescent="0.6">
      <c r="B14" s="15">
        <v>2.2000000000000002</v>
      </c>
      <c r="C14" s="16" t="s">
        <v>30</v>
      </c>
      <c r="D14" s="17">
        <f>D15+D16+D17+D18+D19+D20+D21+D22+D23</f>
        <v>91833402</v>
      </c>
      <c r="E14" s="17">
        <f>E15+E16+E17+E18+E19+E20+E21+E22+E23</f>
        <v>14988390.620000001</v>
      </c>
      <c r="F14" s="17">
        <f t="shared" si="1"/>
        <v>6037670.3600000003</v>
      </c>
      <c r="G14" s="17">
        <f>G15+G16+G17+G18+G19+G20+G21+G22+G23</f>
        <v>407390.06</v>
      </c>
      <c r="H14" s="17">
        <f t="shared" ref="H14:R14" si="2">H15+H16+H17+H18+H19+H20+H21+H22+H23</f>
        <v>727503.5199999999</v>
      </c>
      <c r="I14" s="17">
        <f t="shared" si="2"/>
        <v>947446.34</v>
      </c>
      <c r="J14" s="17">
        <f t="shared" si="2"/>
        <v>380225.30999999994</v>
      </c>
      <c r="K14" s="17">
        <f t="shared" si="2"/>
        <v>1647575.08</v>
      </c>
      <c r="L14" s="17">
        <f t="shared" si="2"/>
        <v>714041.73</v>
      </c>
      <c r="M14" s="17">
        <f t="shared" si="2"/>
        <v>621124.86</v>
      </c>
      <c r="N14" s="17">
        <f t="shared" si="2"/>
        <v>592363.46</v>
      </c>
      <c r="O14" s="17">
        <f t="shared" si="2"/>
        <v>0</v>
      </c>
      <c r="P14" s="17">
        <f t="shared" si="2"/>
        <v>0</v>
      </c>
      <c r="Q14" s="17">
        <f t="shared" si="2"/>
        <v>0</v>
      </c>
      <c r="R14" s="17">
        <f t="shared" si="2"/>
        <v>0</v>
      </c>
    </row>
    <row r="15" spans="2:18" ht="42" customHeight="1" x14ac:dyDescent="0.6">
      <c r="B15" s="18" t="s">
        <v>31</v>
      </c>
      <c r="C15" s="19" t="s">
        <v>32</v>
      </c>
      <c r="D15" s="20">
        <f>VLOOKUP(B15,'[1]EJECUCIÓN 2024'!$A$7:$E$106,3,FALSE)</f>
        <v>2274000</v>
      </c>
      <c r="E15" s="20">
        <f>VLOOKUP(B15,'[1]EJECUCIÓN 2024'!$A$7:$E$106,5,FALSE)</f>
        <v>2230000</v>
      </c>
      <c r="F15" s="21">
        <f t="shared" si="1"/>
        <v>1196834.44</v>
      </c>
      <c r="G15" s="21">
        <f>VLOOKUP($B15,'[2]EJECUCIÓN 2024'!$A$7:$S$107,8,FALSE)</f>
        <v>186033.55</v>
      </c>
      <c r="H15" s="21">
        <f>VLOOKUP($B15,'[2]EJECUCIÓN 2024'!$A$7:$S$107,9,FALSE)</f>
        <v>138419.34</v>
      </c>
      <c r="I15" s="21">
        <f>VLOOKUP($B15,'[2]EJECUCIÓN 2024'!$A$7:$S$107,10,FALSE)</f>
        <v>132381.07999999999</v>
      </c>
      <c r="J15" s="21">
        <f>VLOOKUP($B15,'[2]EJECUCIÓN 2024'!$A$7:$S$107,11,FALSE)</f>
        <v>132208.35999999999</v>
      </c>
      <c r="K15" s="21">
        <f>VLOOKUP($B15,'[2]EJECUCIÓN 2024'!$A$7:$S$107,12,FALSE)</f>
        <v>162130.23999999999</v>
      </c>
      <c r="L15" s="21">
        <f>VLOOKUP($B15,'[2]EJECUCIÓN 2024'!$A$7:$S$107,13,FALSE)</f>
        <v>136881.03</v>
      </c>
      <c r="M15" s="21">
        <f>VLOOKUP($B15,'[2]EJECUCIÓN 2024'!$A$7:$S$107,14,FALSE)</f>
        <v>177626.12</v>
      </c>
      <c r="N15" s="21">
        <f>VLOOKUP($B15,'[2]EJECUCIÓN 2024'!$A$7:$S$107,15,FALSE)</f>
        <v>131154.72</v>
      </c>
      <c r="O15" s="21">
        <f>VLOOKUP($B15,'[2]EJECUCIÓN 2024'!$A$7:$S$107,16,FALSE)</f>
        <v>0</v>
      </c>
      <c r="P15" s="21">
        <f>VLOOKUP($B15,'[2]EJECUCIÓN 2024'!$A$7:$S$107,17,FALSE)</f>
        <v>0</v>
      </c>
      <c r="Q15" s="21">
        <f>VLOOKUP(B15,'[2]EJECUCIÓN 2024'!$A$7:$S$107,18,FALSE)</f>
        <v>0</v>
      </c>
      <c r="R15" s="21">
        <f>VLOOKUP(B15,'[2]EJECUCIÓN 2024'!$A$7:$S$107,19,FALSE)</f>
        <v>0</v>
      </c>
    </row>
    <row r="16" spans="2:18" ht="61.5" customHeight="1" x14ac:dyDescent="0.6">
      <c r="B16" s="18" t="s">
        <v>33</v>
      </c>
      <c r="C16" s="19" t="s">
        <v>34</v>
      </c>
      <c r="D16" s="20">
        <f>VLOOKUP(B16,'[1]EJECUCIÓN 2024'!$A$7:$E$106,3,FALSE)</f>
        <v>800000</v>
      </c>
      <c r="E16" s="20">
        <f>VLOOKUP(B16,'[1]EJECUCIÓN 2024'!$A$7:$E$106,5,FALSE)</f>
        <v>800000</v>
      </c>
      <c r="F16" s="21">
        <f t="shared" si="1"/>
        <v>166114.5</v>
      </c>
      <c r="G16" s="21">
        <f>VLOOKUP($B16,'[2]EJECUCIÓN 2024'!$A$7:$S$107,8,FALSE)</f>
        <v>0</v>
      </c>
      <c r="H16" s="21">
        <f>VLOOKUP($B16,'[2]EJECUCIÓN 2024'!$A$7:$S$107,9,FALSE)</f>
        <v>0</v>
      </c>
      <c r="I16" s="21">
        <f>VLOOKUP($B16,'[2]EJECUCIÓN 2024'!$A$7:$S$107,10,FALSE)</f>
        <v>145376</v>
      </c>
      <c r="J16" s="21">
        <f>VLOOKUP($B16,'[2]EJECUCIÓN 2024'!$A$7:$S$107,11,FALSE)</f>
        <v>0</v>
      </c>
      <c r="K16" s="21">
        <f>VLOOKUP($B16,'[2]EJECUCIÓN 2024'!$A$7:$S$107,12,FALSE)</f>
        <v>0</v>
      </c>
      <c r="L16" s="21">
        <f>VLOOKUP($B16,'[2]EJECUCIÓN 2024'!$A$7:$S$107,13,FALSE)</f>
        <v>0</v>
      </c>
      <c r="M16" s="21">
        <f>VLOOKUP($B16,'[2]EJECUCIÓN 2024'!$A$7:$S$107,14,FALSE)</f>
        <v>20738.5</v>
      </c>
      <c r="N16" s="21">
        <f>VLOOKUP($B16,'[2]EJECUCIÓN 2024'!$A$7:$S$107,15,FALSE)</f>
        <v>0</v>
      </c>
      <c r="O16" s="21">
        <f>VLOOKUP($B16,'[2]EJECUCIÓN 2024'!$A$7:$S$107,16,FALSE)</f>
        <v>0</v>
      </c>
      <c r="P16" s="21">
        <f>VLOOKUP($B16,'[2]EJECUCIÓN 2024'!$A$7:$S$107,17,FALSE)</f>
        <v>0</v>
      </c>
      <c r="Q16" s="21">
        <f>VLOOKUP(B16,'[2]EJECUCIÓN 2024'!$A$7:$S$107,18,FALSE)</f>
        <v>0</v>
      </c>
      <c r="R16" s="21">
        <f>VLOOKUP(B16,'[2]EJECUCIÓN 2024'!$A$7:$S$107,19,FALSE)</f>
        <v>0</v>
      </c>
    </row>
    <row r="17" spans="2:18" ht="42" customHeight="1" x14ac:dyDescent="0.6">
      <c r="B17" s="18" t="s">
        <v>35</v>
      </c>
      <c r="C17" s="19" t="s">
        <v>36</v>
      </c>
      <c r="D17" s="20">
        <f>VLOOKUP(B17,'[1]EJECUCIÓN 2024'!$A$7:$E$106,3,FALSE)</f>
        <v>860000</v>
      </c>
      <c r="E17" s="20">
        <f>VLOOKUP(B17,'[1]EJECUCIÓN 2024'!$A$7:$E$106,5,FALSE)</f>
        <v>660000</v>
      </c>
      <c r="F17" s="21">
        <f t="shared" si="1"/>
        <v>141735.28</v>
      </c>
      <c r="G17" s="21">
        <f>VLOOKUP($B17,'[2]EJECUCIÓN 2024'!$A$7:$S$107,8,FALSE)</f>
        <v>0</v>
      </c>
      <c r="H17" s="21">
        <f>VLOOKUP($B17,'[2]EJECUCIÓN 2024'!$A$7:$S$107,9,FALSE)</f>
        <v>0</v>
      </c>
      <c r="I17" s="21">
        <f>VLOOKUP($B17,'[2]EJECUCIÓN 2024'!$A$7:$S$107,10,FALSE)</f>
        <v>0</v>
      </c>
      <c r="J17" s="21">
        <f>VLOOKUP($B17,'[2]EJECUCIÓN 2024'!$A$7:$S$107,11,FALSE)</f>
        <v>0</v>
      </c>
      <c r="K17" s="21">
        <f>VLOOKUP($B17,'[2]EJECUCIÓN 2024'!$A$7:$S$107,12,FALSE)</f>
        <v>130485.28</v>
      </c>
      <c r="L17" s="21">
        <f>VLOOKUP($B17,'[2]EJECUCIÓN 2024'!$A$7:$S$107,13,FALSE)</f>
        <v>0</v>
      </c>
      <c r="M17" s="21">
        <f>VLOOKUP($B17,'[2]EJECUCIÓN 2024'!$A$7:$S$107,14,FALSE)</f>
        <v>3750</v>
      </c>
      <c r="N17" s="21">
        <f>VLOOKUP($B17,'[2]EJECUCIÓN 2024'!$A$7:$S$107,15,FALSE)</f>
        <v>7500</v>
      </c>
      <c r="O17" s="21">
        <f>VLOOKUP($B17,'[2]EJECUCIÓN 2024'!$A$7:$S$107,16,FALSE)</f>
        <v>0</v>
      </c>
      <c r="P17" s="21">
        <f>VLOOKUP($B17,'[2]EJECUCIÓN 2024'!$A$7:$S$107,17,FALSE)</f>
        <v>0</v>
      </c>
      <c r="Q17" s="21">
        <f>VLOOKUP(B17,'[2]EJECUCIÓN 2024'!$A$7:$S$107,18,FALSE)</f>
        <v>0</v>
      </c>
      <c r="R17" s="21">
        <f>VLOOKUP(B17,'[2]EJECUCIÓN 2024'!$A$7:$S$107,19,FALSE)</f>
        <v>0</v>
      </c>
    </row>
    <row r="18" spans="2:18" ht="42" customHeight="1" x14ac:dyDescent="0.6">
      <c r="B18" s="18" t="s">
        <v>37</v>
      </c>
      <c r="C18" s="19" t="s">
        <v>38</v>
      </c>
      <c r="D18" s="20">
        <f>VLOOKUP(B18,'[1]EJECUCIÓN 2024'!$A$7:$E$106,3,FALSE)</f>
        <v>27000</v>
      </c>
      <c r="E18" s="20">
        <f>VLOOKUP(B18,'[1]EJECUCIÓN 2024'!$A$7:$E$106,5,FALSE)</f>
        <v>739700.62</v>
      </c>
      <c r="F18" s="21">
        <f t="shared" si="1"/>
        <v>366867.28</v>
      </c>
      <c r="G18" s="21">
        <f>VLOOKUP($B18,'[2]EJECUCIÓN 2024'!$A$7:$S$107,8,FALSE)</f>
        <v>0</v>
      </c>
      <c r="H18" s="21">
        <f>VLOOKUP($B18,'[2]EJECUCIÓN 2024'!$A$7:$S$107,9,FALSE)</f>
        <v>162700.62</v>
      </c>
      <c r="I18" s="21">
        <f>VLOOKUP($B18,'[2]EJECUCIÓN 2024'!$A$7:$S$107,10,FALSE)</f>
        <v>0</v>
      </c>
      <c r="J18" s="21">
        <f>VLOOKUP($B18,'[2]EJECUCIÓN 2024'!$A$7:$S$107,11,FALSE)</f>
        <v>0</v>
      </c>
      <c r="K18" s="21">
        <f>VLOOKUP($B18,'[2]EJECUCIÓN 2024'!$A$7:$S$107,12,FALSE)</f>
        <v>204166.66</v>
      </c>
      <c r="L18" s="21">
        <f>VLOOKUP($B18,'[2]EJECUCIÓN 2024'!$A$7:$S$107,13,FALSE)</f>
        <v>0</v>
      </c>
      <c r="M18" s="21">
        <f>VLOOKUP($B18,'[2]EJECUCIÓN 2024'!$A$7:$S$107,14,FALSE)</f>
        <v>0</v>
      </c>
      <c r="N18" s="21">
        <f>VLOOKUP($B18,'[2]EJECUCIÓN 2024'!$A$7:$S$107,15,FALSE)</f>
        <v>0</v>
      </c>
      <c r="O18" s="21">
        <f>VLOOKUP($B18,'[2]EJECUCIÓN 2024'!$A$7:$S$107,16,FALSE)</f>
        <v>0</v>
      </c>
      <c r="P18" s="21">
        <f>VLOOKUP($B18,'[2]EJECUCIÓN 2024'!$A$7:$S$107,17,FALSE)</f>
        <v>0</v>
      </c>
      <c r="Q18" s="21">
        <f>VLOOKUP(B18,'[2]EJECUCIÓN 2024'!$A$7:$S$107,18,FALSE)</f>
        <v>0</v>
      </c>
      <c r="R18" s="21">
        <f>VLOOKUP(B18,'[2]EJECUCIÓN 2024'!$A$7:$S$107,19,FALSE)</f>
        <v>0</v>
      </c>
    </row>
    <row r="19" spans="2:18" ht="42" customHeight="1" x14ac:dyDescent="0.6">
      <c r="B19" s="18" t="s">
        <v>39</v>
      </c>
      <c r="C19" s="19" t="s">
        <v>40</v>
      </c>
      <c r="D19" s="20">
        <f>VLOOKUP(B19,'[1]EJECUCIÓN 2024'!$A$7:$E$106,3,FALSE)</f>
        <v>2470000</v>
      </c>
      <c r="E19" s="20">
        <f>VLOOKUP(B19,'[1]EJECUCIÓN 2024'!$A$7:$E$106,5,FALSE)</f>
        <v>1196000</v>
      </c>
      <c r="F19" s="21">
        <f t="shared" si="1"/>
        <v>956488</v>
      </c>
      <c r="G19" s="21">
        <f>VLOOKUP($B19,'[2]EJECUCIÓN 2024'!$A$7:$S$107,8,FALSE)</f>
        <v>72000</v>
      </c>
      <c r="H19" s="21">
        <f>VLOOKUP($B19,'[2]EJECUCIÓN 2024'!$A$7:$S$107,9,FALSE)</f>
        <v>0</v>
      </c>
      <c r="I19" s="21">
        <f>VLOOKUP($B19,'[2]EJECUCIÓN 2024'!$A$7:$S$107,10,FALSE)</f>
        <v>443208</v>
      </c>
      <c r="J19" s="21">
        <f>VLOOKUP($B19,'[2]EJECUCIÓN 2024'!$A$7:$S$107,11,FALSE)</f>
        <v>0</v>
      </c>
      <c r="K19" s="21">
        <f>VLOOKUP($B19,'[2]EJECUCIÓN 2024'!$A$7:$S$107,12,FALSE)</f>
        <v>441280</v>
      </c>
      <c r="L19" s="21">
        <f>VLOOKUP($B19,'[2]EJECUCIÓN 2024'!$A$7:$S$107,13,FALSE)</f>
        <v>0</v>
      </c>
      <c r="M19" s="21">
        <f>VLOOKUP($B19,'[2]EJECUCIÓN 2024'!$A$7:$S$107,14,FALSE)</f>
        <v>0</v>
      </c>
      <c r="N19" s="21">
        <f>VLOOKUP($B19,'[2]EJECUCIÓN 2024'!$A$7:$S$107,15,FALSE)</f>
        <v>0</v>
      </c>
      <c r="O19" s="21">
        <f>VLOOKUP($B19,'[2]EJECUCIÓN 2024'!$A$7:$S$107,16,FALSE)</f>
        <v>0</v>
      </c>
      <c r="P19" s="21">
        <f>VLOOKUP($B19,'[2]EJECUCIÓN 2024'!$A$7:$S$107,17,FALSE)</f>
        <v>0</v>
      </c>
      <c r="Q19" s="21">
        <f>VLOOKUP(B19,'[2]EJECUCIÓN 2024'!$A$7:$S$107,18,FALSE)</f>
        <v>0</v>
      </c>
      <c r="R19" s="21">
        <f>VLOOKUP(B19,'[2]EJECUCIÓN 2024'!$A$7:$S$107,19,FALSE)</f>
        <v>0</v>
      </c>
    </row>
    <row r="20" spans="2:18" ht="42" customHeight="1" x14ac:dyDescent="0.6">
      <c r="B20" s="18" t="s">
        <v>41</v>
      </c>
      <c r="C20" s="19" t="s">
        <v>42</v>
      </c>
      <c r="D20" s="20">
        <f>VLOOKUP(B20,'[1]EJECUCIÓN 2024'!$A$7:$E$106,3,FALSE)</f>
        <v>78207402</v>
      </c>
      <c r="E20" s="20">
        <f>VLOOKUP(B20,'[1]EJECUCIÓN 2024'!$A$7:$E$106,5,FALSE)</f>
        <v>2212690</v>
      </c>
      <c r="F20" s="21">
        <f t="shared" si="1"/>
        <v>1467098.8399999999</v>
      </c>
      <c r="G20" s="21">
        <f>VLOOKUP($B20,'[2]EJECUCIÓN 2024'!$A$7:$S$107,8,FALSE)</f>
        <v>149356.51</v>
      </c>
      <c r="H20" s="21">
        <f>VLOOKUP($B20,'[2]EJECUCIÓN 2024'!$A$7:$S$107,9,FALSE)</f>
        <v>218691.46999999997</v>
      </c>
      <c r="I20" s="21">
        <f>VLOOKUP($B20,'[2]EJECUCIÓN 2024'!$A$7:$S$107,10,FALSE)</f>
        <v>226481.26</v>
      </c>
      <c r="J20" s="21">
        <f>VLOOKUP($B20,'[2]EJECUCIÓN 2024'!$A$7:$S$107,11,FALSE)</f>
        <v>164366.71</v>
      </c>
      <c r="K20" s="21">
        <f>VLOOKUP($B20,'[2]EJECUCIÓN 2024'!$A$7:$S$107,12,FALSE)</f>
        <v>361399.93</v>
      </c>
      <c r="L20" s="21">
        <f>VLOOKUP($B20,'[2]EJECUCIÓN 2024'!$A$7:$S$107,13,FALSE)</f>
        <v>177358.46</v>
      </c>
      <c r="M20" s="21">
        <f>VLOOKUP($B20,'[2]EJECUCIÓN 2024'!$A$7:$S$107,14,FALSE)</f>
        <v>0</v>
      </c>
      <c r="N20" s="21">
        <f>VLOOKUP($B20,'[2]EJECUCIÓN 2024'!$A$7:$S$107,15,FALSE)</f>
        <v>169444.5</v>
      </c>
      <c r="O20" s="21">
        <f>VLOOKUP($B20,'[2]EJECUCIÓN 2024'!$A$7:$S$107,16,FALSE)</f>
        <v>0</v>
      </c>
      <c r="P20" s="21">
        <f>VLOOKUP($B20,'[2]EJECUCIÓN 2024'!$A$7:$S$107,17,FALSE)</f>
        <v>0</v>
      </c>
      <c r="Q20" s="21">
        <f>VLOOKUP(B20,'[2]EJECUCIÓN 2024'!$A$7:$S$107,18,FALSE)</f>
        <v>0</v>
      </c>
      <c r="R20" s="21">
        <f>VLOOKUP(B20,'[2]EJECUCIÓN 2024'!$A$7:$S$107,19,FALSE)</f>
        <v>0</v>
      </c>
    </row>
    <row r="21" spans="2:18" ht="78.75" customHeight="1" x14ac:dyDescent="0.6">
      <c r="B21" s="18" t="s">
        <v>43</v>
      </c>
      <c r="C21" s="19" t="s">
        <v>44</v>
      </c>
      <c r="D21" s="20">
        <f>VLOOKUP(B21,'[1]EJECUCIÓN 2024'!$A$7:$E$106,3,FALSE)</f>
        <v>1300000</v>
      </c>
      <c r="E21" s="20">
        <f>VLOOKUP(B21,'[1]EJECUCIÓN 2024'!$A$7:$E$106,5,FALSE)</f>
        <v>550000</v>
      </c>
      <c r="F21" s="21">
        <f t="shared" si="1"/>
        <v>26480</v>
      </c>
      <c r="G21" s="21">
        <f>VLOOKUP($B21,'[2]EJECUCIÓN 2024'!$A$7:$S$107,8,FALSE)</f>
        <v>0</v>
      </c>
      <c r="H21" s="21">
        <f>VLOOKUP($B21,'[2]EJECUCIÓN 2024'!$A$7:$S$107,9,FALSE)</f>
        <v>0</v>
      </c>
      <c r="I21" s="21">
        <f>VLOOKUP($B21,'[2]EJECUCIÓN 2024'!$A$7:$S$107,10,FALSE)</f>
        <v>0</v>
      </c>
      <c r="J21" s="21">
        <f>VLOOKUP($B21,'[2]EJECUCIÓN 2024'!$A$7:$S$107,11,FALSE)</f>
        <v>0</v>
      </c>
      <c r="K21" s="21">
        <f>VLOOKUP($B21,'[2]EJECUCIÓN 2024'!$A$7:$S$107,12,FALSE)</f>
        <v>2750</v>
      </c>
      <c r="L21" s="21">
        <f>VLOOKUP($B21,'[2]EJECUCIÓN 2024'!$A$7:$S$107,13,FALSE)</f>
        <v>0</v>
      </c>
      <c r="M21" s="21">
        <f>VLOOKUP($B21,'[2]EJECUCIÓN 2024'!$A$7:$S$107,14,FALSE)</f>
        <v>0</v>
      </c>
      <c r="N21" s="21">
        <f>VLOOKUP($B21,'[2]EJECUCIÓN 2024'!$A$7:$S$107,15,FALSE)</f>
        <v>23730</v>
      </c>
      <c r="O21" s="21">
        <f>VLOOKUP($B21,'[2]EJECUCIÓN 2024'!$A$7:$S$107,16,FALSE)</f>
        <v>0</v>
      </c>
      <c r="P21" s="21">
        <f>VLOOKUP($B21,'[2]EJECUCIÓN 2024'!$A$7:$S$107,17,FALSE)</f>
        <v>0</v>
      </c>
      <c r="Q21" s="21">
        <f>VLOOKUP(B21,'[2]EJECUCIÓN 2024'!$A$7:$S$107,18,FALSE)</f>
        <v>0</v>
      </c>
      <c r="R21" s="21">
        <f>VLOOKUP(B21,'[2]EJECUCIÓN 2024'!$A$7:$S$107,19,FALSE)</f>
        <v>0</v>
      </c>
    </row>
    <row r="22" spans="2:18" ht="63" customHeight="1" x14ac:dyDescent="0.6">
      <c r="B22" s="18" t="s">
        <v>45</v>
      </c>
      <c r="C22" s="19" t="s">
        <v>46</v>
      </c>
      <c r="D22" s="20">
        <f>VLOOKUP(B22,'[1]EJECUCIÓN 2024'!$A$7:$E$106,3,FALSE)</f>
        <v>2195000</v>
      </c>
      <c r="E22" s="20">
        <f>VLOOKUP(B22,'[1]EJECUCIÓN 2024'!$A$7:$E$106,5,FALSE)</f>
        <v>2900000</v>
      </c>
      <c r="F22" s="21">
        <f t="shared" si="1"/>
        <v>921083.41999999993</v>
      </c>
      <c r="G22" s="21">
        <f>VLOOKUP($B22,'[2]EJECUCIÓN 2024'!$A$7:$S$107,8,FALSE)</f>
        <v>0</v>
      </c>
      <c r="H22" s="21">
        <f>VLOOKUP($B22,'[2]EJECUCIÓN 2024'!$A$7:$S$107,9,FALSE)</f>
        <v>174268.59</v>
      </c>
      <c r="I22" s="21">
        <f>VLOOKUP($B22,'[2]EJECUCIÓN 2024'!$A$7:$S$107,10,FALSE)</f>
        <v>0</v>
      </c>
      <c r="J22" s="21">
        <f>VLOOKUP($B22,'[2]EJECUCIÓN 2024'!$A$7:$S$107,11,FALSE)</f>
        <v>83650.240000000005</v>
      </c>
      <c r="K22" s="21">
        <f>VLOOKUP($B22,'[2]EJECUCIÓN 2024'!$A$7:$S$107,12,FALSE)</f>
        <v>154229.87</v>
      </c>
      <c r="L22" s="21">
        <f>VLOOKUP($B22,'[2]EJECUCIÓN 2024'!$A$7:$S$107,13,FALSE)</f>
        <v>193656.24</v>
      </c>
      <c r="M22" s="21">
        <f>VLOOKUP($B22,'[2]EJECUCIÓN 2024'!$A$7:$S$107,14,FALSE)</f>
        <v>245550.24</v>
      </c>
      <c r="N22" s="21">
        <f>VLOOKUP($B22,'[2]EJECUCIÓN 2024'!$A$7:$S$107,15,FALSE)</f>
        <v>69728.240000000005</v>
      </c>
      <c r="O22" s="21">
        <f>VLOOKUP($B22,'[2]EJECUCIÓN 2024'!$A$7:$S$107,16,FALSE)</f>
        <v>0</v>
      </c>
      <c r="P22" s="21">
        <f>VLOOKUP($B22,'[2]EJECUCIÓN 2024'!$A$7:$S$107,17,FALSE)</f>
        <v>0</v>
      </c>
      <c r="Q22" s="21">
        <f>VLOOKUP(B22,'[2]EJECUCIÓN 2024'!$A$7:$S$107,18,FALSE)</f>
        <v>0</v>
      </c>
      <c r="R22" s="21">
        <f>VLOOKUP(B22,'[2]EJECUCIÓN 2024'!$A$7:$S$107,19,FALSE)</f>
        <v>0</v>
      </c>
    </row>
    <row r="23" spans="2:18" ht="61.5" customHeight="1" x14ac:dyDescent="0.6">
      <c r="B23" s="18" t="s">
        <v>47</v>
      </c>
      <c r="C23" s="19" t="s">
        <v>48</v>
      </c>
      <c r="D23" s="20">
        <f>VLOOKUP(B23,'[1]EJECUCIÓN 2024'!$A$7:$E$106,3,FALSE)</f>
        <v>3700000</v>
      </c>
      <c r="E23" s="20">
        <f>VLOOKUP(B23,'[1]EJECUCIÓN 2024'!$A$7:$E$106,5,FALSE)</f>
        <v>3700000</v>
      </c>
      <c r="F23" s="21">
        <f t="shared" si="1"/>
        <v>794968.6</v>
      </c>
      <c r="G23" s="21">
        <f>VLOOKUP($B23,'[2]EJECUCIÓN 2024'!$A$7:$S$107,8,FALSE)</f>
        <v>0</v>
      </c>
      <c r="H23" s="21">
        <f>VLOOKUP($B23,'[2]EJECUCIÓN 2024'!$A$7:$S$107,9,FALSE)</f>
        <v>33423.5</v>
      </c>
      <c r="I23" s="21">
        <f>VLOOKUP($B23,'[2]EJECUCIÓN 2024'!$A$7:$S$107,10,FALSE)</f>
        <v>0</v>
      </c>
      <c r="J23" s="21">
        <f>VLOOKUP($B23,'[2]EJECUCIÓN 2024'!$A$7:$S$107,11,FALSE)</f>
        <v>0</v>
      </c>
      <c r="K23" s="21">
        <f>VLOOKUP($B23,'[2]EJECUCIÓN 2024'!$A$7:$S$107,12,FALSE)</f>
        <v>191133.1</v>
      </c>
      <c r="L23" s="21">
        <f>VLOOKUP($B23,'[2]EJECUCIÓN 2024'!$A$7:$S$107,13,FALSE)</f>
        <v>206146</v>
      </c>
      <c r="M23" s="21">
        <f>VLOOKUP($B23,'[2]EJECUCIÓN 2024'!$A$7:$S$107,14,FALSE)</f>
        <v>173460</v>
      </c>
      <c r="N23" s="21">
        <f>VLOOKUP($B23,'[2]EJECUCIÓN 2024'!$A$7:$S$107,15,FALSE)</f>
        <v>190806</v>
      </c>
      <c r="O23" s="21">
        <f>VLOOKUP($B23,'[2]EJECUCIÓN 2024'!$A$7:$S$107,16,FALSE)</f>
        <v>0</v>
      </c>
      <c r="P23" s="21">
        <f>VLOOKUP($B23,'[2]EJECUCIÓN 2024'!$A$7:$S$107,17,FALSE)</f>
        <v>0</v>
      </c>
      <c r="Q23" s="21">
        <f>VLOOKUP(B23,'[2]EJECUCIÓN 2024'!$A$7:$S$107,18,FALSE)</f>
        <v>0</v>
      </c>
      <c r="R23" s="21">
        <f>VLOOKUP(B23,'[2]EJECUCIÓN 2024'!$A$7:$S$107,19,FALSE)</f>
        <v>0</v>
      </c>
    </row>
    <row r="24" spans="2:18" ht="42" customHeight="1" x14ac:dyDescent="0.6">
      <c r="B24" s="15">
        <v>2.2999999999999998</v>
      </c>
      <c r="C24" s="16" t="s">
        <v>49</v>
      </c>
      <c r="D24" s="17">
        <f>D25+D26+D27+D28+D29+D30+D31</f>
        <v>7426200</v>
      </c>
      <c r="E24" s="17">
        <f t="shared" ref="E24:R24" si="3">E25+E26+E27+E28+E29+E30+E31</f>
        <v>7074224</v>
      </c>
      <c r="F24" s="17">
        <f t="shared" si="3"/>
        <v>2987107.53</v>
      </c>
      <c r="G24" s="17">
        <f t="shared" si="3"/>
        <v>0</v>
      </c>
      <c r="H24" s="17">
        <f t="shared" si="3"/>
        <v>440096.88</v>
      </c>
      <c r="I24" s="17">
        <f t="shared" si="3"/>
        <v>15340</v>
      </c>
      <c r="J24" s="17">
        <f t="shared" si="3"/>
        <v>435397.7</v>
      </c>
      <c r="K24" s="17">
        <f t="shared" si="3"/>
        <v>398098.99</v>
      </c>
      <c r="L24" s="17">
        <f t="shared" si="3"/>
        <v>414329.99</v>
      </c>
      <c r="M24" s="17">
        <f t="shared" si="3"/>
        <v>677043.57000000007</v>
      </c>
      <c r="N24" s="17">
        <f t="shared" si="3"/>
        <v>606800.4</v>
      </c>
      <c r="O24" s="17">
        <f t="shared" si="3"/>
        <v>0</v>
      </c>
      <c r="P24" s="17">
        <f t="shared" si="3"/>
        <v>0</v>
      </c>
      <c r="Q24" s="17">
        <f t="shared" si="3"/>
        <v>0</v>
      </c>
      <c r="R24" s="17">
        <f t="shared" si="3"/>
        <v>0</v>
      </c>
    </row>
    <row r="25" spans="2:18" ht="57" customHeight="1" x14ac:dyDescent="0.6">
      <c r="B25" s="18" t="s">
        <v>50</v>
      </c>
      <c r="C25" s="19" t="s">
        <v>51</v>
      </c>
      <c r="D25" s="20">
        <f>VLOOKUP(B25,'[1]EJECUCIÓN 2024'!$A$7:$E$106,3,FALSE)</f>
        <v>45000</v>
      </c>
      <c r="E25" s="20">
        <f>VLOOKUP(B25,'[1]EJECUCIÓN 2024'!$A$7:$E$106,5,FALSE)</f>
        <v>99000</v>
      </c>
      <c r="F25" s="21">
        <f t="shared" si="1"/>
        <v>53153</v>
      </c>
      <c r="G25" s="21">
        <f>VLOOKUP($B25,'[2]EJECUCIÓN 2024'!$A$7:$S$107,8,FALSE)</f>
        <v>0</v>
      </c>
      <c r="H25" s="21">
        <f>VLOOKUP($B25,'[2]EJECUCIÓN 2024'!$A$7:$S$107,9,FALSE)</f>
        <v>1950</v>
      </c>
      <c r="I25" s="21">
        <f>VLOOKUP($B25,'[2]EJECUCIÓN 2024'!$A$7:$S$107,10,FALSE)</f>
        <v>0</v>
      </c>
      <c r="J25" s="21">
        <f>VLOOKUP($B25,'[2]EJECUCIÓN 2024'!$A$7:$S$107,11,FALSE)</f>
        <v>22549.200000000001</v>
      </c>
      <c r="K25" s="21">
        <f>VLOOKUP($B25,'[2]EJECUCIÓN 2024'!$A$7:$S$107,12,FALSE)</f>
        <v>7299</v>
      </c>
      <c r="L25" s="21">
        <f>VLOOKUP($B25,'[2]EJECUCIÓN 2024'!$A$7:$S$107,13,FALSE)</f>
        <v>0</v>
      </c>
      <c r="M25" s="21">
        <f>VLOOKUP($B25,'[2]EJECUCIÓN 2024'!$A$7:$S$107,14,FALSE)</f>
        <v>17919.8</v>
      </c>
      <c r="N25" s="21">
        <f>VLOOKUP($B25,'[2]EJECUCIÓN 2024'!$A$7:$S$107,15,FALSE)</f>
        <v>3435</v>
      </c>
      <c r="O25" s="21">
        <f>VLOOKUP($B25,'[2]EJECUCIÓN 2024'!$A$7:$S$107,16,FALSE)</f>
        <v>0</v>
      </c>
      <c r="P25" s="21">
        <f>VLOOKUP($B25,'[2]EJECUCIÓN 2024'!$A$7:$S$107,17,FALSE)</f>
        <v>0</v>
      </c>
      <c r="Q25" s="21">
        <f>VLOOKUP(B25,'[2]EJECUCIÓN 2024'!$A$7:$S$107,18,FALSE)</f>
        <v>0</v>
      </c>
      <c r="R25" s="21">
        <f>VLOOKUP(B25,'[2]EJECUCIÓN 2024'!$A$7:$S$107,19,FALSE)</f>
        <v>0</v>
      </c>
    </row>
    <row r="26" spans="2:18" ht="42" customHeight="1" x14ac:dyDescent="0.6">
      <c r="B26" s="18" t="s">
        <v>52</v>
      </c>
      <c r="C26" s="19" t="s">
        <v>53</v>
      </c>
      <c r="D26" s="20">
        <f>VLOOKUP(B26,'[1]EJECUCIÓN 2024'!$A$7:$E$106,3,FALSE)</f>
        <v>550000</v>
      </c>
      <c r="E26" s="20">
        <f>VLOOKUP(B26,'[1]EJECUCIÓN 2024'!$A$7:$E$106,5,FALSE)</f>
        <v>250000</v>
      </c>
      <c r="F26" s="21">
        <f t="shared" si="1"/>
        <v>178121</v>
      </c>
      <c r="G26" s="21">
        <f>VLOOKUP($B26,'[2]EJECUCIÓN 2024'!$A$7:$S$107,8,FALSE)</f>
        <v>0</v>
      </c>
      <c r="H26" s="21">
        <f>VLOOKUP($B26,'[2]EJECUCIÓN 2024'!$A$7:$S$107,9,FALSE)</f>
        <v>0</v>
      </c>
      <c r="I26" s="21">
        <f>VLOOKUP($B26,'[2]EJECUCIÓN 2024'!$A$7:$S$107,10,FALSE)</f>
        <v>0</v>
      </c>
      <c r="J26" s="21">
        <f>VLOOKUP($B26,'[2]EJECUCIÓN 2024'!$A$7:$S$107,11,FALSE)</f>
        <v>0</v>
      </c>
      <c r="K26" s="21">
        <f>VLOOKUP($B26,'[2]EJECUCIÓN 2024'!$A$7:$S$107,12,FALSE)</f>
        <v>0</v>
      </c>
      <c r="L26" s="21">
        <f>VLOOKUP($B26,'[2]EJECUCIÓN 2024'!$A$7:$S$107,13,FALSE)</f>
        <v>0</v>
      </c>
      <c r="M26" s="21">
        <f>VLOOKUP($B26,'[2]EJECUCIÓN 2024'!$A$7:$S$107,14,FALSE)</f>
        <v>0</v>
      </c>
      <c r="N26" s="21">
        <f>VLOOKUP($B26,'[2]EJECUCIÓN 2024'!$A$7:$S$107,15,FALSE)</f>
        <v>178121</v>
      </c>
      <c r="O26" s="21">
        <f>VLOOKUP($B26,'[2]EJECUCIÓN 2024'!$A$7:$S$107,16,FALSE)</f>
        <v>0</v>
      </c>
      <c r="P26" s="21">
        <f>VLOOKUP($B26,'[2]EJECUCIÓN 2024'!$A$7:$S$107,17,FALSE)</f>
        <v>0</v>
      </c>
      <c r="Q26" s="21">
        <f>VLOOKUP(B26,'[2]EJECUCIÓN 2024'!$A$7:$S$107,18,FALSE)</f>
        <v>0</v>
      </c>
      <c r="R26" s="21">
        <f>VLOOKUP(B26,'[2]EJECUCIÓN 2024'!$A$7:$S$107,19,FALSE)</f>
        <v>0</v>
      </c>
    </row>
    <row r="27" spans="2:18" ht="64.5" customHeight="1" x14ac:dyDescent="0.6">
      <c r="B27" s="18" t="s">
        <v>54</v>
      </c>
      <c r="C27" s="19" t="s">
        <v>55</v>
      </c>
      <c r="D27" s="20">
        <f>VLOOKUP(B27,'[1]EJECUCIÓN 2024'!$A$7:$E$106,3,FALSE)</f>
        <v>234000</v>
      </c>
      <c r="E27" s="20">
        <f>VLOOKUP(B27,'[1]EJECUCIÓN 2024'!$A$7:$E$106,5,FALSE)</f>
        <v>164000</v>
      </c>
      <c r="F27" s="21">
        <f t="shared" si="1"/>
        <v>22945.309999999998</v>
      </c>
      <c r="G27" s="21">
        <f>VLOOKUP($B27,'[2]EJECUCIÓN 2024'!$A$7:$S$107,8,FALSE)</f>
        <v>0</v>
      </c>
      <c r="H27" s="21">
        <f>VLOOKUP($B27,'[2]EJECUCIÓN 2024'!$A$7:$S$107,9,FALSE)</f>
        <v>10441.82</v>
      </c>
      <c r="I27" s="21">
        <f>VLOOKUP($B27,'[2]EJECUCIÓN 2024'!$A$7:$S$107,10,FALSE)</f>
        <v>0</v>
      </c>
      <c r="J27" s="21">
        <f>VLOOKUP($B27,'[2]EJECUCIÓN 2024'!$A$7:$S$107,11,FALSE)</f>
        <v>5103.5</v>
      </c>
      <c r="K27" s="21">
        <f>VLOOKUP($B27,'[2]EJECUCIÓN 2024'!$A$7:$S$107,12,FALSE)</f>
        <v>7399.99</v>
      </c>
      <c r="L27" s="21">
        <f>VLOOKUP($B27,'[2]EJECUCIÓN 2024'!$A$7:$S$107,13,FALSE)</f>
        <v>0</v>
      </c>
      <c r="M27" s="21">
        <f>VLOOKUP($B27,'[2]EJECUCIÓN 2024'!$A$7:$S$107,14,FALSE)</f>
        <v>0</v>
      </c>
      <c r="N27" s="21">
        <f>VLOOKUP($B27,'[2]EJECUCIÓN 2024'!$A$7:$S$107,15,FALSE)</f>
        <v>0</v>
      </c>
      <c r="O27" s="21">
        <f>VLOOKUP($B27,'[2]EJECUCIÓN 2024'!$A$7:$S$107,16,FALSE)</f>
        <v>0</v>
      </c>
      <c r="P27" s="21">
        <f>VLOOKUP($B27,'[2]EJECUCIÓN 2024'!$A$7:$S$107,17,FALSE)</f>
        <v>0</v>
      </c>
      <c r="Q27" s="21">
        <f>VLOOKUP(B27,'[2]EJECUCIÓN 2024'!$A$7:$S$107,18,FALSE)</f>
        <v>0</v>
      </c>
      <c r="R27" s="21">
        <f>VLOOKUP(B27,'[2]EJECUCIÓN 2024'!$A$7:$S$107,19,FALSE)</f>
        <v>0</v>
      </c>
    </row>
    <row r="28" spans="2:18" ht="61.5" customHeight="1" x14ac:dyDescent="0.6">
      <c r="B28" s="18" t="s">
        <v>56</v>
      </c>
      <c r="C28" s="19" t="s">
        <v>57</v>
      </c>
      <c r="D28" s="20">
        <f>VLOOKUP(B28,'[1]EJECUCIÓN 2024'!$A$7:$E$106,3,FALSE)</f>
        <v>124800</v>
      </c>
      <c r="E28" s="20">
        <f>VLOOKUP(B28,'[1]EJECUCIÓN 2024'!$A$7:$E$106,5,FALSE)</f>
        <v>14800</v>
      </c>
      <c r="F28" s="21">
        <f t="shared" si="1"/>
        <v>0</v>
      </c>
      <c r="G28" s="21">
        <f>VLOOKUP($B28,'[2]EJECUCIÓN 2024'!$A$7:$S$107,8,FALSE)</f>
        <v>0</v>
      </c>
      <c r="H28" s="21">
        <f>VLOOKUP($B28,'[2]EJECUCIÓN 2024'!$A$7:$S$107,9,FALSE)</f>
        <v>0</v>
      </c>
      <c r="I28" s="21">
        <f>VLOOKUP($B28,'[2]EJECUCIÓN 2024'!$A$7:$S$107,10,FALSE)</f>
        <v>0</v>
      </c>
      <c r="J28" s="21">
        <f>VLOOKUP($B28,'[2]EJECUCIÓN 2024'!$A$7:$S$107,11,FALSE)</f>
        <v>0</v>
      </c>
      <c r="K28" s="21">
        <f>VLOOKUP($B28,'[2]EJECUCIÓN 2024'!$A$7:$S$107,12,FALSE)</f>
        <v>0</v>
      </c>
      <c r="L28" s="21">
        <f>VLOOKUP($B28,'[2]EJECUCIÓN 2024'!$A$7:$S$107,13,FALSE)</f>
        <v>0</v>
      </c>
      <c r="M28" s="21">
        <f>VLOOKUP($B28,'[2]EJECUCIÓN 2024'!$A$7:$S$107,14,FALSE)</f>
        <v>0</v>
      </c>
      <c r="N28" s="21">
        <f>VLOOKUP($B28,'[2]EJECUCIÓN 2024'!$A$7:$S$107,15,FALSE)</f>
        <v>0</v>
      </c>
      <c r="O28" s="21">
        <f>VLOOKUP($B28,'[2]EJECUCIÓN 2024'!$A$7:$S$107,16,FALSE)</f>
        <v>0</v>
      </c>
      <c r="P28" s="21">
        <f>VLOOKUP($B28,'[2]EJECUCIÓN 2024'!$A$7:$S$107,17,FALSE)</f>
        <v>0</v>
      </c>
      <c r="Q28" s="21">
        <f>VLOOKUP(B28,'[2]EJECUCIÓN 2024'!$A$7:$S$107,18,FALSE)</f>
        <v>0</v>
      </c>
      <c r="R28" s="21">
        <f>VLOOKUP(B28,'[2]EJECUCIÓN 2024'!$A$7:$S$107,19,FALSE)</f>
        <v>0</v>
      </c>
    </row>
    <row r="29" spans="2:18" ht="61.5" customHeight="1" x14ac:dyDescent="0.6">
      <c r="B29" s="18" t="s">
        <v>58</v>
      </c>
      <c r="C29" s="19" t="s">
        <v>59</v>
      </c>
      <c r="D29" s="20">
        <f>VLOOKUP(B29,'[1]EJECUCIÓN 2024'!$A$7:$E$106,3,FALSE)</f>
        <v>4800</v>
      </c>
      <c r="E29" s="20">
        <f>VLOOKUP(B29,'[1]EJECUCIÓN 2024'!$A$7:$E$106,5,FALSE)</f>
        <v>4800</v>
      </c>
      <c r="F29" s="21">
        <f t="shared" si="1"/>
        <v>1037.24</v>
      </c>
      <c r="G29" s="21">
        <f>VLOOKUP($B29,'[2]EJECUCIÓN 2024'!$A$7:$S$107,8,FALSE)</f>
        <v>0</v>
      </c>
      <c r="H29" s="21">
        <f>VLOOKUP($B29,'[2]EJECUCIÓN 2024'!$A$7:$S$107,9,FALSE)</f>
        <v>0</v>
      </c>
      <c r="I29" s="21">
        <f>VLOOKUP($B29,'[2]EJECUCIÓN 2024'!$A$7:$S$107,10,FALSE)</f>
        <v>0</v>
      </c>
      <c r="J29" s="21">
        <f>VLOOKUP($B29,'[2]EJECUCIÓN 2024'!$A$7:$S$107,11,FALSE)</f>
        <v>0</v>
      </c>
      <c r="K29" s="21">
        <f>VLOOKUP($B29,'[2]EJECUCIÓN 2024'!$A$7:$S$107,12,FALSE)</f>
        <v>0</v>
      </c>
      <c r="L29" s="21">
        <f>VLOOKUP($B29,'[2]EJECUCIÓN 2024'!$A$7:$S$107,13,FALSE)</f>
        <v>0</v>
      </c>
      <c r="M29" s="21">
        <f>VLOOKUP($B29,'[2]EJECUCIÓN 2024'!$A$7:$S$107,14,FALSE)</f>
        <v>1037.24</v>
      </c>
      <c r="N29" s="21">
        <f>VLOOKUP($B29,'[2]EJECUCIÓN 2024'!$A$7:$S$107,15,FALSE)</f>
        <v>0</v>
      </c>
      <c r="O29" s="21">
        <f>VLOOKUP($B29,'[2]EJECUCIÓN 2024'!$A$7:$S$107,16,FALSE)</f>
        <v>0</v>
      </c>
      <c r="P29" s="21">
        <f>VLOOKUP($B29,'[2]EJECUCIÓN 2024'!$A$7:$S$107,17,FALSE)</f>
        <v>0</v>
      </c>
      <c r="Q29" s="21">
        <f>VLOOKUP(B29,'[2]EJECUCIÓN 2024'!$A$7:$S$107,18,FALSE)</f>
        <v>0</v>
      </c>
      <c r="R29" s="21">
        <f>VLOOKUP(B29,'[2]EJECUCIÓN 2024'!$A$7:$S$107,19,FALSE)</f>
        <v>0</v>
      </c>
    </row>
    <row r="30" spans="2:18" ht="78" customHeight="1" x14ac:dyDescent="0.6">
      <c r="B30" s="18" t="s">
        <v>60</v>
      </c>
      <c r="C30" s="19" t="s">
        <v>61</v>
      </c>
      <c r="D30" s="20">
        <f>VLOOKUP(B30,'[1]EJECUCIÓN 2024'!$A$7:$E$106,3,FALSE)</f>
        <v>4803600</v>
      </c>
      <c r="E30" s="20">
        <f>VLOOKUP(B30,'[1]EJECUCIÓN 2024'!$A$7:$E$106,5,FALSE)</f>
        <v>5140100</v>
      </c>
      <c r="F30" s="21">
        <f t="shared" si="1"/>
        <v>2281321.42</v>
      </c>
      <c r="G30" s="21">
        <f>VLOOKUP($B30,'[2]EJECUCIÓN 2024'!$A$7:$S$107,8,FALSE)</f>
        <v>0</v>
      </c>
      <c r="H30" s="21">
        <f>VLOOKUP($B30,'[2]EJECUCIÓN 2024'!$A$7:$S$107,9,FALSE)</f>
        <v>336500</v>
      </c>
      <c r="I30" s="21">
        <f>VLOOKUP($B30,'[2]EJECUCIÓN 2024'!$A$7:$S$107,10,FALSE)</f>
        <v>0</v>
      </c>
      <c r="J30" s="21">
        <f>VLOOKUP($B30,'[2]EJECUCIÓN 2024'!$A$7:$S$107,11,FALSE)</f>
        <v>376451.4</v>
      </c>
      <c r="K30" s="21">
        <f>VLOOKUP($B30,'[2]EJECUCIÓN 2024'!$A$7:$S$107,12,FALSE)</f>
        <v>375000</v>
      </c>
      <c r="L30" s="21">
        <f>VLOOKUP($B30,'[2]EJECUCIÓN 2024'!$A$7:$S$107,13,FALSE)</f>
        <v>375000</v>
      </c>
      <c r="M30" s="21">
        <f>VLOOKUP($B30,'[2]EJECUCIÓN 2024'!$A$7:$S$107,14,FALSE)</f>
        <v>443370.02</v>
      </c>
      <c r="N30" s="21">
        <f>VLOOKUP($B30,'[2]EJECUCIÓN 2024'!$A$7:$S$107,15,FALSE)</f>
        <v>375000</v>
      </c>
      <c r="O30" s="21">
        <f>VLOOKUP($B30,'[2]EJECUCIÓN 2024'!$A$7:$S$107,16,FALSE)</f>
        <v>0</v>
      </c>
      <c r="P30" s="21">
        <f>VLOOKUP($B30,'[2]EJECUCIÓN 2024'!$A$7:$S$107,17,FALSE)</f>
        <v>0</v>
      </c>
      <c r="Q30" s="21">
        <f>VLOOKUP(B30,'[2]EJECUCIÓN 2024'!$A$7:$S$107,18,FALSE)</f>
        <v>0</v>
      </c>
      <c r="R30" s="21">
        <f>VLOOKUP(B30,'[2]EJECUCIÓN 2024'!$A$7:$S$107,19,FALSE)</f>
        <v>0</v>
      </c>
    </row>
    <row r="31" spans="2:18" ht="78" customHeight="1" x14ac:dyDescent="0.6">
      <c r="B31" s="18" t="s">
        <v>62</v>
      </c>
      <c r="C31" s="19" t="s">
        <v>63</v>
      </c>
      <c r="D31" s="20">
        <f>VLOOKUP(B31,'[1]EJECUCIÓN 2024'!$A$7:$E$106,3,FALSE)</f>
        <v>1664000</v>
      </c>
      <c r="E31" s="20">
        <f>VLOOKUP(B31,'[1]EJECUCIÓN 2024'!$A$7:$E$106,5,FALSE)</f>
        <v>1401524</v>
      </c>
      <c r="F31" s="21">
        <f t="shared" si="1"/>
        <v>450529.56000000006</v>
      </c>
      <c r="G31" s="21">
        <f>VLOOKUP($B31,'[2]EJECUCIÓN 2024'!$A$7:$S$107,8,FALSE)</f>
        <v>0</v>
      </c>
      <c r="H31" s="21">
        <f>VLOOKUP($B31,'[2]EJECUCIÓN 2024'!$A$7:$S$107,9,FALSE)</f>
        <v>91205.060000000012</v>
      </c>
      <c r="I31" s="21">
        <f>VLOOKUP($B31,'[2]EJECUCIÓN 2024'!$A$7:$S$107,10,FALSE)</f>
        <v>15340</v>
      </c>
      <c r="J31" s="21">
        <f>VLOOKUP($B31,'[2]EJECUCIÓN 2024'!$A$7:$S$107,11,FALSE)</f>
        <v>31293.599999999999</v>
      </c>
      <c r="K31" s="21">
        <f>VLOOKUP($B31,'[2]EJECUCIÓN 2024'!$A$7:$S$107,12,FALSE)</f>
        <v>8400</v>
      </c>
      <c r="L31" s="21">
        <f>VLOOKUP($B31,'[2]EJECUCIÓN 2024'!$A$7:$S$107,13,FALSE)</f>
        <v>39329.990000000005</v>
      </c>
      <c r="M31" s="21">
        <f>VLOOKUP($B31,'[2]EJECUCIÓN 2024'!$A$7:$S$107,14,FALSE)</f>
        <v>214716.51</v>
      </c>
      <c r="N31" s="21">
        <f>VLOOKUP($B31,'[2]EJECUCIÓN 2024'!$A$7:$S$107,15,FALSE)</f>
        <v>50244.4</v>
      </c>
      <c r="O31" s="21">
        <f>VLOOKUP($B31,'[2]EJECUCIÓN 2024'!$A$7:$S$107,16,FALSE)</f>
        <v>0</v>
      </c>
      <c r="P31" s="21">
        <f>VLOOKUP($B31,'[2]EJECUCIÓN 2024'!$A$7:$S$107,17,FALSE)</f>
        <v>0</v>
      </c>
      <c r="Q31" s="21">
        <f>VLOOKUP(B31,'[2]EJECUCIÓN 2024'!$A$7:$S$107,18,FALSE)</f>
        <v>0</v>
      </c>
      <c r="R31" s="21">
        <f>VLOOKUP(B31,'[2]EJECUCIÓN 2024'!$A$7:$S$107,19,FALSE)</f>
        <v>0</v>
      </c>
    </row>
    <row r="32" spans="2:18" ht="57" customHeight="1" x14ac:dyDescent="0.6">
      <c r="B32" s="15">
        <v>2.4</v>
      </c>
      <c r="C32" s="16" t="s">
        <v>64</v>
      </c>
      <c r="D32" s="22">
        <f>D33+D34</f>
        <v>0</v>
      </c>
      <c r="E32" s="22">
        <f t="shared" ref="E32:R32" si="4">E33+E34</f>
        <v>78670028.780000001</v>
      </c>
      <c r="F32" s="22">
        <f t="shared" si="4"/>
        <v>52490918.949999996</v>
      </c>
      <c r="G32" s="22">
        <f t="shared" si="4"/>
        <v>0</v>
      </c>
      <c r="H32" s="22">
        <f t="shared" si="4"/>
        <v>10920028.84</v>
      </c>
      <c r="I32" s="22">
        <f t="shared" si="4"/>
        <v>9010776.5899999999</v>
      </c>
      <c r="J32" s="22">
        <f t="shared" si="4"/>
        <v>6463323.1699999999</v>
      </c>
      <c r="K32" s="22">
        <f t="shared" si="4"/>
        <v>0</v>
      </c>
      <c r="L32" s="22">
        <f t="shared" si="4"/>
        <v>12926646.34</v>
      </c>
      <c r="M32" s="22">
        <f t="shared" si="4"/>
        <v>6706820.8399999999</v>
      </c>
      <c r="N32" s="22">
        <f t="shared" si="4"/>
        <v>6463323.1699999999</v>
      </c>
      <c r="O32" s="22">
        <f t="shared" si="4"/>
        <v>0</v>
      </c>
      <c r="P32" s="22">
        <f t="shared" si="4"/>
        <v>0</v>
      </c>
      <c r="Q32" s="22">
        <f t="shared" si="4"/>
        <v>0</v>
      </c>
      <c r="R32" s="22">
        <f t="shared" si="4"/>
        <v>0</v>
      </c>
    </row>
    <row r="33" spans="2:18" ht="57" customHeight="1" x14ac:dyDescent="0.6">
      <c r="B33" s="18" t="s">
        <v>65</v>
      </c>
      <c r="C33" s="19" t="s">
        <v>66</v>
      </c>
      <c r="D33" s="20">
        <f>VLOOKUP(B33,'[1]EJECUCIÓN 2024'!$A$7:$E$106,3,FALSE)</f>
        <v>0</v>
      </c>
      <c r="E33" s="20">
        <f>VLOOKUP(B33,'[1]EJECUCIÓN 2024'!$A$7:$E$106,5,FALSE)</f>
        <v>78425028.780000001</v>
      </c>
      <c r="F33" s="21">
        <f t="shared" ref="F33:F34" si="5">G33+H33+I33+J33+K33+L33+M33+N33+O33+P33+Q33+R33</f>
        <v>52247421.379999995</v>
      </c>
      <c r="G33" s="21">
        <f>VLOOKUP($B33,'[2]EJECUCIÓN 2024'!$A$7:$S$107,8,FALSE)</f>
        <v>0</v>
      </c>
      <c r="H33" s="21">
        <f>VLOOKUP($B33,'[2]EJECUCIÓN 2024'!$A$7:$S$107,9,FALSE)</f>
        <v>10920028.84</v>
      </c>
      <c r="I33" s="21">
        <f>VLOOKUP($B33,'[2]EJECUCIÓN 2024'!$A$7:$S$107,10,FALSE)</f>
        <v>9010776.5899999999</v>
      </c>
      <c r="J33" s="21">
        <f>VLOOKUP($B33,'[2]EJECUCIÓN 2024'!$A$7:$S$107,11,FALSE)</f>
        <v>6463323.1699999999</v>
      </c>
      <c r="K33" s="21">
        <f>VLOOKUP($B33,'[2]EJECUCIÓN 2024'!$A$7:$S$107,12,FALSE)</f>
        <v>0</v>
      </c>
      <c r="L33" s="21">
        <f>VLOOKUP($B33,'[2]EJECUCIÓN 2024'!$A$7:$S$107,13,FALSE)</f>
        <v>12926646.34</v>
      </c>
      <c r="M33" s="21">
        <f>VLOOKUP($B33,'[2]EJECUCIÓN 2024'!$A$7:$S$107,14,FALSE)</f>
        <v>6463323.2699999996</v>
      </c>
      <c r="N33" s="21">
        <f>VLOOKUP($B33,'[2]EJECUCIÓN 2024'!$A$7:$S$107,15,FALSE)</f>
        <v>6463323.1699999999</v>
      </c>
      <c r="O33" s="21">
        <f>VLOOKUP($B33,'[2]EJECUCIÓN 2024'!$A$7:$S$107,16,FALSE)</f>
        <v>0</v>
      </c>
      <c r="P33" s="21">
        <f>VLOOKUP($B33,'[2]EJECUCIÓN 2024'!$A$7:$S$107,17,FALSE)</f>
        <v>0</v>
      </c>
      <c r="Q33" s="21">
        <f>VLOOKUP(B33,'[2]EJECUCIÓN 2024'!$A$7:$S$107,18,FALSE)</f>
        <v>0</v>
      </c>
      <c r="R33" s="21">
        <f>VLOOKUP(B33,'[2]EJECUCIÓN 2024'!$A$7:$S$107,19,FALSE)</f>
        <v>0</v>
      </c>
    </row>
    <row r="34" spans="2:18" ht="57" customHeight="1" x14ac:dyDescent="0.6">
      <c r="B34" s="18" t="s">
        <v>67</v>
      </c>
      <c r="C34" s="19" t="s">
        <v>68</v>
      </c>
      <c r="D34" s="20">
        <f>VLOOKUP(B34,'[1]EJECUCIÓN 2024'!$A$7:$E$106,3,FALSE)</f>
        <v>0</v>
      </c>
      <c r="E34" s="20">
        <f>VLOOKUP(B34,'[1]EJECUCIÓN 2024'!$A$7:$E$106,5,FALSE)</f>
        <v>245000</v>
      </c>
      <c r="F34" s="21">
        <f t="shared" si="5"/>
        <v>243497.57</v>
      </c>
      <c r="G34" s="21">
        <f>VLOOKUP($B34,'[2]EJECUCIÓN 2024'!$A$7:$S$107,8,FALSE)</f>
        <v>0</v>
      </c>
      <c r="H34" s="21">
        <f>VLOOKUP($B34,'[2]EJECUCIÓN 2024'!$A$7:$S$107,9,FALSE)</f>
        <v>0</v>
      </c>
      <c r="I34" s="21">
        <f>VLOOKUP($B34,'[2]EJECUCIÓN 2024'!$A$7:$S$107,10,FALSE)</f>
        <v>0</v>
      </c>
      <c r="J34" s="21">
        <f>VLOOKUP($B34,'[2]EJECUCIÓN 2024'!$A$7:$S$107,11,FALSE)</f>
        <v>0</v>
      </c>
      <c r="K34" s="21">
        <f>VLOOKUP($B34,'[2]EJECUCIÓN 2024'!$A$7:$S$107,12,FALSE)</f>
        <v>0</v>
      </c>
      <c r="L34" s="21">
        <f>VLOOKUP($B34,'[2]EJECUCIÓN 2024'!$A$7:$S$107,13,FALSE)</f>
        <v>0</v>
      </c>
      <c r="M34" s="21">
        <f>VLOOKUP($B34,'[2]EJECUCIÓN 2024'!$A$7:$S$107,14,FALSE)</f>
        <v>243497.57</v>
      </c>
      <c r="N34" s="21">
        <f>VLOOKUP($B34,'[2]EJECUCIÓN 2024'!$A$7:$S$107,15,FALSE)</f>
        <v>0</v>
      </c>
      <c r="O34" s="21">
        <f>VLOOKUP($B34,'[2]EJECUCIÓN 2024'!$A$7:$S$107,16,FALSE)</f>
        <v>0</v>
      </c>
      <c r="P34" s="21">
        <f>VLOOKUP($B34,'[2]EJECUCIÓN 2024'!$A$7:$S$107,17,FALSE)</f>
        <v>0</v>
      </c>
      <c r="Q34" s="21">
        <f>VLOOKUP(B34,'[2]EJECUCIÓN 2024'!$A$7:$S$107,18,FALSE)</f>
        <v>0</v>
      </c>
      <c r="R34" s="21">
        <f>VLOOKUP(B34,'[2]EJECUCIÓN 2024'!$A$7:$S$107,19,FALSE)</f>
        <v>0</v>
      </c>
    </row>
    <row r="35" spans="2:18" ht="70.5" customHeight="1" x14ac:dyDescent="0.6">
      <c r="B35" s="15">
        <v>2.6</v>
      </c>
      <c r="C35" s="16" t="s">
        <v>69</v>
      </c>
      <c r="D35" s="22">
        <f>D36+D37</f>
        <v>685000</v>
      </c>
      <c r="E35" s="22">
        <f>E36+E37</f>
        <v>1687000</v>
      </c>
      <c r="F35" s="22">
        <f>F36+F37</f>
        <v>1194785.54</v>
      </c>
      <c r="G35" s="22">
        <f>G36+G37</f>
        <v>0</v>
      </c>
      <c r="H35" s="22">
        <f t="shared" ref="H35:R35" si="6">H36+H37</f>
        <v>0</v>
      </c>
      <c r="I35" s="22">
        <f t="shared" si="6"/>
        <v>0</v>
      </c>
      <c r="J35" s="22">
        <f t="shared" si="6"/>
        <v>295</v>
      </c>
      <c r="K35" s="22">
        <f t="shared" si="6"/>
        <v>0</v>
      </c>
      <c r="L35" s="22">
        <f t="shared" si="6"/>
        <v>810164.4</v>
      </c>
      <c r="M35" s="22">
        <f t="shared" si="6"/>
        <v>327360.84999999998</v>
      </c>
      <c r="N35" s="22">
        <f t="shared" si="6"/>
        <v>56965.290000000008</v>
      </c>
      <c r="O35" s="22">
        <f t="shared" si="6"/>
        <v>0</v>
      </c>
      <c r="P35" s="22">
        <f t="shared" si="6"/>
        <v>0</v>
      </c>
      <c r="Q35" s="22">
        <f t="shared" si="6"/>
        <v>0</v>
      </c>
      <c r="R35" s="22">
        <f t="shared" si="6"/>
        <v>0</v>
      </c>
    </row>
    <row r="36" spans="2:18" ht="42" customHeight="1" x14ac:dyDescent="0.6">
      <c r="B36" s="18" t="s">
        <v>70</v>
      </c>
      <c r="C36" s="19" t="s">
        <v>71</v>
      </c>
      <c r="D36" s="20">
        <f>VLOOKUP(B36,'[1]EJECUCIÓN 2024'!$A$7:$E$106,3,FALSE)</f>
        <v>585000</v>
      </c>
      <c r="E36" s="20">
        <f>VLOOKUP(B36,'[1]EJECUCIÓN 2024'!$A$7:$E$106,5,FALSE)</f>
        <v>812920</v>
      </c>
      <c r="F36" s="21">
        <f t="shared" si="1"/>
        <v>413415.52</v>
      </c>
      <c r="G36" s="21">
        <f>VLOOKUP($B36,'[2]EJECUCIÓN 2024'!$A$7:$S$107,8,FALSE)</f>
        <v>0</v>
      </c>
      <c r="H36" s="21">
        <f>VLOOKUP($B36,'[2]EJECUCIÓN 2024'!$A$7:$S$107,9,FALSE)</f>
        <v>0</v>
      </c>
      <c r="I36" s="21">
        <f>VLOOKUP($B36,'[2]EJECUCIÓN 2024'!$A$7:$S$107,10,FALSE)</f>
        <v>0</v>
      </c>
      <c r="J36" s="21">
        <f>VLOOKUP($B36,'[2]EJECUCIÓN 2024'!$A$7:$S$107,11,FALSE)</f>
        <v>295</v>
      </c>
      <c r="K36" s="21">
        <f>VLOOKUP($B36,'[2]EJECUCIÓN 2024'!$A$7:$S$107,12,FALSE)</f>
        <v>0</v>
      </c>
      <c r="L36" s="21">
        <f>VLOOKUP($B36,'[2]EJECUCIÓN 2024'!$A$7:$S$107,13,FALSE)</f>
        <v>36084.400000000001</v>
      </c>
      <c r="M36" s="21">
        <f>VLOOKUP($B36,'[2]EJECUCIÓN 2024'!$A$7:$S$107,14,FALSE)</f>
        <v>327360.84999999998</v>
      </c>
      <c r="N36" s="21">
        <f>VLOOKUP($B36,'[2]EJECUCIÓN 2024'!$A$7:$S$107,15,FALSE)</f>
        <v>49675.270000000004</v>
      </c>
      <c r="O36" s="21">
        <f>VLOOKUP($B36,'[2]EJECUCIÓN 2024'!$A$7:$S$107,16,FALSE)</f>
        <v>0</v>
      </c>
      <c r="P36" s="21">
        <f>VLOOKUP($B36,'[2]EJECUCIÓN 2024'!$A$7:$S$107,17,FALSE)</f>
        <v>0</v>
      </c>
      <c r="Q36" s="21">
        <f>VLOOKUP(B36,'[2]EJECUCIÓN 2024'!$A$7:$S$107,18,FALSE)</f>
        <v>0</v>
      </c>
      <c r="R36" s="21">
        <f>VLOOKUP(B36,'[2]EJECUCIÓN 2024'!$A$7:$S$107,19,FALSE)</f>
        <v>0</v>
      </c>
    </row>
    <row r="37" spans="2:18" ht="42" customHeight="1" x14ac:dyDescent="0.6">
      <c r="B37" s="18" t="s">
        <v>72</v>
      </c>
      <c r="C37" s="19" t="s">
        <v>73</v>
      </c>
      <c r="D37" s="20">
        <f>VLOOKUP(B37,'[1]EJECUCIÓN 2024'!$A$7:$E$110,3,FALSE)</f>
        <v>100000</v>
      </c>
      <c r="E37" s="20">
        <f>VLOOKUP(B37,'[1]EJECUCIÓN 2024'!$A$7:$E$110,5,FALSE)</f>
        <v>874080</v>
      </c>
      <c r="F37" s="21">
        <f>G37+H37+I37+J37+K37+L37+M37+N37+O37+P37+Q37+R37</f>
        <v>781370.02</v>
      </c>
      <c r="G37" s="21">
        <f>VLOOKUP($B37,'[2]EJECUCIÓN 2024'!$A$7:$S$110,8,FALSE)</f>
        <v>0</v>
      </c>
      <c r="H37" s="21">
        <f>VLOOKUP($B37,'[2]EJECUCIÓN 2024'!$A$7:$S$110,9,FALSE)</f>
        <v>0</v>
      </c>
      <c r="I37" s="21">
        <f>VLOOKUP($B37,'[2]EJECUCIÓN 2024'!$A$7:$S$110,10,FALSE)</f>
        <v>0</v>
      </c>
      <c r="J37" s="21">
        <f>VLOOKUP($B37,'[2]EJECUCIÓN 2024'!$A$7:$S$110,11,FALSE)</f>
        <v>0</v>
      </c>
      <c r="K37" s="21">
        <f>VLOOKUP($B37,'[2]EJECUCIÓN 2024'!$A$7:$S$110,12,FALSE)</f>
        <v>0</v>
      </c>
      <c r="L37" s="21">
        <f>VLOOKUP($B37,'[2]EJECUCIÓN 2024'!$A$7:$S$110,13,FALSE)</f>
        <v>774080</v>
      </c>
      <c r="M37" s="21">
        <f>VLOOKUP($B37,'[2]EJECUCIÓN 2024'!$A$7:$S$110,14,FALSE)</f>
        <v>0</v>
      </c>
      <c r="N37" s="21">
        <f>VLOOKUP($B37,'[2]EJECUCIÓN 2024'!$A$7:$S$110,15,FALSE)</f>
        <v>7290.02</v>
      </c>
      <c r="O37" s="21">
        <f>VLOOKUP($B37,'[2]EJECUCIÓN 2024'!$A$7:$S$110,16,FALSE)</f>
        <v>0</v>
      </c>
      <c r="P37" s="21">
        <f>VLOOKUP($B37,'[2]EJECUCIÓN 2024'!$A$7:$S$110,17,FALSE)</f>
        <v>0</v>
      </c>
      <c r="Q37" s="21">
        <f>VLOOKUP(B37,'[2]EJECUCIÓN 2024'!$A$7:$S$110,18,FALSE)</f>
        <v>0</v>
      </c>
      <c r="R37" s="21">
        <f>VLOOKUP(B37,'[2]EJECUCIÓN 2024'!$A$7:$S$110,19,FALSE)</f>
        <v>0</v>
      </c>
    </row>
    <row r="38" spans="2:18" ht="75" customHeight="1" thickBot="1" x14ac:dyDescent="0.65">
      <c r="B38" s="23" t="s">
        <v>74</v>
      </c>
      <c r="C38" s="23"/>
      <c r="D38" s="24">
        <f>D8+D14+D24+D32+D35</f>
        <v>162500000</v>
      </c>
      <c r="E38" s="24">
        <f t="shared" ref="E38:R38" si="7">E8+E14+E24+E32+E35</f>
        <v>166706565.40000001</v>
      </c>
      <c r="F38" s="24">
        <f t="shared" si="7"/>
        <v>96928483.850000009</v>
      </c>
      <c r="G38" s="24">
        <f t="shared" si="7"/>
        <v>4381129.67</v>
      </c>
      <c r="H38" s="24">
        <f t="shared" si="7"/>
        <v>16058885.67</v>
      </c>
      <c r="I38" s="24">
        <f t="shared" si="7"/>
        <v>13926497.539999999</v>
      </c>
      <c r="J38" s="24">
        <f t="shared" si="7"/>
        <v>11271374.390000001</v>
      </c>
      <c r="K38" s="24">
        <f t="shared" si="7"/>
        <v>8442302.8800000008</v>
      </c>
      <c r="L38" s="24">
        <f t="shared" si="7"/>
        <v>18831962.629999999</v>
      </c>
      <c r="M38" s="24">
        <f t="shared" si="7"/>
        <v>12288743.43</v>
      </c>
      <c r="N38" s="24">
        <f t="shared" si="7"/>
        <v>11727587.640000001</v>
      </c>
      <c r="O38" s="24">
        <f t="shared" si="7"/>
        <v>0</v>
      </c>
      <c r="P38" s="24">
        <f t="shared" si="7"/>
        <v>0</v>
      </c>
      <c r="Q38" s="24">
        <f t="shared" si="7"/>
        <v>0</v>
      </c>
      <c r="R38" s="24">
        <f t="shared" si="7"/>
        <v>0</v>
      </c>
    </row>
    <row r="39" spans="2:18" ht="17.25" customHeight="1" x14ac:dyDescent="0.6">
      <c r="B39" s="25"/>
      <c r="C39" s="25"/>
      <c r="D39" s="25"/>
      <c r="E39" s="25"/>
      <c r="F39" s="25"/>
      <c r="G39" s="25"/>
      <c r="O39" s="4"/>
    </row>
    <row r="40" spans="2:18" ht="27.75" customHeight="1" x14ac:dyDescent="0.6">
      <c r="B40" s="26" t="s">
        <v>75</v>
      </c>
      <c r="C40" s="26"/>
      <c r="D40" s="26"/>
      <c r="E40" s="26"/>
      <c r="F40" s="26"/>
      <c r="G40" s="26"/>
      <c r="M40" s="4"/>
      <c r="O40" s="4"/>
      <c r="R40" s="27"/>
    </row>
    <row r="41" spans="2:18" ht="42" customHeight="1" x14ac:dyDescent="0.6">
      <c r="B41" s="28" t="s">
        <v>76</v>
      </c>
      <c r="C41" s="28"/>
      <c r="D41" s="28"/>
      <c r="E41" s="28"/>
      <c r="F41" s="28"/>
      <c r="G41" s="28"/>
      <c r="H41" s="28"/>
      <c r="M41" s="4"/>
      <c r="R41" s="4"/>
    </row>
    <row r="42" spans="2:18" ht="42" customHeight="1" x14ac:dyDescent="0.6">
      <c r="B42" s="29" t="s">
        <v>77</v>
      </c>
      <c r="C42" s="29"/>
      <c r="D42" s="29"/>
      <c r="E42" s="29"/>
      <c r="F42" s="29"/>
      <c r="G42" s="29"/>
      <c r="H42" s="29"/>
      <c r="I42" s="29"/>
      <c r="J42" s="29"/>
      <c r="R42" s="4"/>
    </row>
    <row r="43" spans="2:18" ht="75.75" customHeight="1" x14ac:dyDescent="0.6">
      <c r="B43" s="29" t="s">
        <v>78</v>
      </c>
      <c r="C43" s="29"/>
      <c r="D43" s="29"/>
      <c r="E43" s="29"/>
      <c r="F43" s="29"/>
      <c r="G43" s="29"/>
      <c r="H43" s="29"/>
      <c r="I43" s="29"/>
      <c r="J43" s="29"/>
      <c r="K43" s="29"/>
      <c r="L43" s="29"/>
      <c r="M43" s="29"/>
      <c r="N43" s="29"/>
      <c r="O43" s="29"/>
      <c r="P43" s="29"/>
      <c r="Q43" s="29"/>
      <c r="R43" s="29"/>
    </row>
    <row r="44" spans="2:18" ht="12.75" customHeight="1" x14ac:dyDescent="0.6">
      <c r="G44" s="4"/>
      <c r="H44" s="4"/>
      <c r="I44" s="4"/>
      <c r="J44" s="4"/>
      <c r="K44" s="4"/>
    </row>
    <row r="45" spans="2:18" ht="29.25" customHeight="1" x14ac:dyDescent="0.6">
      <c r="F45" s="4"/>
      <c r="G45" s="4"/>
      <c r="H45" s="4"/>
      <c r="I45" s="4"/>
      <c r="J45" s="4"/>
      <c r="K45" s="4"/>
    </row>
    <row r="46" spans="2:18" x14ac:dyDescent="0.6">
      <c r="B46" s="30" t="s">
        <v>79</v>
      </c>
      <c r="C46" s="30"/>
      <c r="D46" s="31"/>
      <c r="E46" s="31"/>
      <c r="F46" s="4"/>
      <c r="H46" s="2" t="s">
        <v>80</v>
      </c>
      <c r="I46" s="4"/>
      <c r="J46" s="4"/>
      <c r="K46" s="4"/>
      <c r="M46" s="2" t="s">
        <v>81</v>
      </c>
    </row>
    <row r="47" spans="2:18" ht="104.25" customHeight="1" x14ac:dyDescent="0.6">
      <c r="C47" s="32"/>
      <c r="D47" s="32"/>
      <c r="E47" s="32"/>
      <c r="F47" s="4"/>
    </row>
    <row r="48" spans="2:18" ht="50.25" customHeight="1" x14ac:dyDescent="0.6">
      <c r="D48" s="33" t="s">
        <v>82</v>
      </c>
      <c r="E48" s="34"/>
      <c r="F48" s="35"/>
      <c r="G48" s="35"/>
      <c r="H48" s="34" t="s">
        <v>83</v>
      </c>
      <c r="I48" s="34"/>
      <c r="J48" s="34"/>
      <c r="K48" s="35"/>
      <c r="L48" s="35"/>
      <c r="M48" s="34" t="s">
        <v>84</v>
      </c>
      <c r="N48" s="34"/>
      <c r="O48" s="34"/>
      <c r="Q48" s="35"/>
      <c r="R48" s="35"/>
    </row>
    <row r="49" spans="2:18" ht="48" customHeight="1" x14ac:dyDescent="0.6">
      <c r="B49" s="36"/>
      <c r="D49" s="37" t="s">
        <v>85</v>
      </c>
      <c r="E49" s="37"/>
      <c r="F49" s="38"/>
      <c r="G49" s="38"/>
      <c r="H49" s="39" t="s">
        <v>86</v>
      </c>
      <c r="I49" s="39"/>
      <c r="J49" s="39"/>
      <c r="L49" s="38"/>
      <c r="M49" s="39" t="s">
        <v>87</v>
      </c>
      <c r="N49" s="39"/>
      <c r="O49" s="39"/>
      <c r="Q49" s="36"/>
      <c r="R49" s="36"/>
    </row>
    <row r="52" spans="2:18" x14ac:dyDescent="0.6">
      <c r="B52" s="33" t="s">
        <v>88</v>
      </c>
      <c r="C52" s="33"/>
      <c r="D52" s="33"/>
      <c r="E52" s="33"/>
      <c r="F52" s="33"/>
      <c r="G52" s="33"/>
      <c r="H52" s="33"/>
      <c r="I52" s="33"/>
      <c r="J52" s="33"/>
      <c r="K52" s="33"/>
      <c r="L52" s="33"/>
      <c r="M52" s="33"/>
      <c r="N52" s="33"/>
      <c r="O52" s="33"/>
      <c r="P52" s="33"/>
      <c r="Q52" s="33"/>
      <c r="R52" s="33"/>
    </row>
    <row r="53" spans="2:18" x14ac:dyDescent="0.6">
      <c r="B53" s="33"/>
      <c r="C53" s="33"/>
      <c r="D53" s="33"/>
      <c r="E53" s="33"/>
      <c r="F53" s="33"/>
      <c r="G53" s="33"/>
      <c r="H53" s="33"/>
      <c r="I53" s="33"/>
      <c r="J53" s="33"/>
      <c r="K53" s="33"/>
      <c r="L53" s="33"/>
      <c r="M53" s="33"/>
      <c r="N53" s="33"/>
      <c r="O53" s="33"/>
      <c r="P53" s="33"/>
      <c r="Q53" s="33"/>
      <c r="R53" s="33"/>
    </row>
    <row r="54" spans="2:18" x14ac:dyDescent="0.6">
      <c r="B54" s="33"/>
      <c r="C54" s="33"/>
      <c r="D54" s="33"/>
      <c r="E54" s="33"/>
      <c r="F54" s="33"/>
      <c r="G54" s="33"/>
      <c r="H54" s="33"/>
      <c r="I54" s="33"/>
      <c r="J54" s="33"/>
      <c r="K54" s="33"/>
      <c r="L54" s="33"/>
      <c r="M54" s="33"/>
      <c r="N54" s="33"/>
      <c r="O54" s="33"/>
      <c r="P54" s="33"/>
      <c r="Q54" s="33"/>
      <c r="R54" s="33"/>
    </row>
    <row r="55" spans="2:18" x14ac:dyDescent="0.6">
      <c r="B55" s="33"/>
      <c r="C55" s="33"/>
      <c r="D55" s="33"/>
      <c r="E55" s="33"/>
      <c r="F55" s="33"/>
      <c r="G55" s="33"/>
      <c r="H55" s="33"/>
      <c r="I55" s="33"/>
      <c r="J55" s="33"/>
      <c r="K55" s="33"/>
      <c r="L55" s="33"/>
      <c r="M55" s="33"/>
      <c r="N55" s="33"/>
      <c r="O55" s="33"/>
      <c r="P55" s="33"/>
      <c r="Q55" s="33"/>
      <c r="R55" s="33"/>
    </row>
  </sheetData>
  <mergeCells count="18">
    <mergeCell ref="D49:E49"/>
    <mergeCell ref="H49:J49"/>
    <mergeCell ref="M49:O49"/>
    <mergeCell ref="B52:R55"/>
    <mergeCell ref="B40:G40"/>
    <mergeCell ref="B41:H41"/>
    <mergeCell ref="B42:J42"/>
    <mergeCell ref="B43:R43"/>
    <mergeCell ref="B46:C46"/>
    <mergeCell ref="D48:E48"/>
    <mergeCell ref="H48:J48"/>
    <mergeCell ref="M48:O48"/>
    <mergeCell ref="L3:P3"/>
    <mergeCell ref="B4:P4"/>
    <mergeCell ref="Q4:R5"/>
    <mergeCell ref="B6:C6"/>
    <mergeCell ref="B38:C38"/>
    <mergeCell ref="B39:G39"/>
  </mergeCells>
  <hyperlinks>
    <hyperlink ref="Q4" r:id="rId1" display="Info@digera.gob.do" xr:uid="{9C33D0E0-CC6D-496F-B46F-25BA49B531E5}"/>
  </hyperlinks>
  <pageMargins left="0.7" right="0.7" top="0.75" bottom="0.75" header="0.3" footer="0.3"/>
  <pageSetup paperSize="5" scale="18"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ENERO-DICIEMBRE 2024</vt:lpstr>
      <vt:lpstr>'ENERO-DICIEMBRE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dcterms:created xsi:type="dcterms:W3CDTF">2024-09-02T19:19:14Z</dcterms:created>
  <dcterms:modified xsi:type="dcterms:W3CDTF">2024-09-02T19:19:35Z</dcterms:modified>
</cp:coreProperties>
</file>