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Contratados/"/>
    </mc:Choice>
  </mc:AlternateContent>
  <xr:revisionPtr revIDLastSave="3" documentId="8_{525E15CC-6235-48E9-93D7-405C76F57C13}" xr6:coauthVersionLast="47" xr6:coauthVersionMax="47" xr10:uidLastSave="{F51E42F2-54F7-4CFB-8D41-BEEE7BFC90BE}"/>
  <bookViews>
    <workbookView xWindow="-120" yWindow="-120" windowWidth="29040" windowHeight="15720" xr2:uid="{E339B65D-1CCB-4853-BCC1-CAF76A9D3179}"/>
  </bookViews>
  <sheets>
    <sheet name="Contratados May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I9" i="1"/>
  <c r="H9" i="1"/>
  <c r="G9" i="1"/>
  <c r="F9" i="1"/>
  <c r="D9" i="1"/>
  <c r="I8" i="1"/>
  <c r="H8" i="1"/>
  <c r="G8" i="1"/>
  <c r="F8" i="1"/>
  <c r="E8" i="1"/>
  <c r="E9" i="1" s="1"/>
  <c r="J8" i="1" l="1"/>
  <c r="J9" i="1" s="1"/>
  <c r="L8" i="1"/>
  <c r="M8" i="1" s="1"/>
  <c r="M9" i="1" s="1"/>
  <c r="N8" i="1" l="1"/>
  <c r="N9" i="1" s="1"/>
  <c r="L9" i="1"/>
</calcChain>
</file>

<file path=xl/sharedStrings.xml><?xml version="1.0" encoding="utf-8"?>
<sst xmlns="http://schemas.openxmlformats.org/spreadsheetml/2006/main" count="30" uniqueCount="30">
  <si>
    <t xml:space="preserve"> Nómina Empleados Contratados. Al mes Mayo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</si>
  <si>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</si>
  <si>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</si>
  <si>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</si>
  <si>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</si>
  <si>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</si>
  <si>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</si>
  <si>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 xml:space="preserve">Total Deduciones Empleados </t>
  </si>
  <si>
    <t>Neto a Pagar Valor RD$</t>
  </si>
  <si>
    <t>S. F.S 3.04%</t>
  </si>
  <si>
    <t>R.P 2.87%</t>
  </si>
  <si>
    <t>C.S.F.S 7.09%</t>
  </si>
  <si>
    <t>C.P 7.10%</t>
  </si>
  <si>
    <t>S.R.L 1.15%</t>
  </si>
  <si>
    <t>INAVI</t>
  </si>
  <si>
    <t>ISR</t>
  </si>
  <si>
    <t>Asdruval Antonio Montilla Valdez</t>
  </si>
  <si>
    <t>Asesor</t>
  </si>
  <si>
    <t>TOTALES</t>
  </si>
  <si>
    <t>Objs.
 2.1.1.1.08</t>
  </si>
  <si>
    <t>2.1.5.1.01</t>
  </si>
  <si>
    <t xml:space="preserve">
2.1.5.2.01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</si>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</sst>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sz val="10"/>
      <name val="Arial"/>
      <family val="2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u/>
      <sz val="10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14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39" fontId="1" fillId="2" borderId="13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43" fontId="1" fillId="2" borderId="13" xfId="0" applyNumberFormat="1" applyFont="1" applyFill="1" applyBorder="1"/>
    <xf numFmtId="43" fontId="1" fillId="2" borderId="13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4" fillId="2" borderId="13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wrapText="1"/>
    </xf>
    <xf numFmtId="0" fontId="1" fillId="0" borderId="13" xfId="0" applyFont="1" applyBorder="1"/>
    <xf numFmtId="0" fontId="1" fillId="2" borderId="0" xfId="0" applyFont="1" applyFill="1"/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 wrapText="1"/>
    </xf>
    <xf numFmtId="0" fontId="2" fillId="0" borderId="0" xfId="0" applyFont="1"/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0" fillId="2" borderId="0" xfId="0" applyFont="1" applyFill="1"/>
    <xf numFmtId="0" fontId="11" fillId="2" borderId="0" xfId="0" applyFont="1" applyFill="1"/>
    <xf numFmtId="0" fontId="5" fillId="2" borderId="0" xfId="0" applyFont="1" applyFill="1" applyAlignment="1">
      <alignment horizontal="center"/>
    </xf>
    <xf numFmtId="0" fontId="12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238125</xdr:colOff>
      <xdr:row>0</xdr:row>
      <xdr:rowOff>38101</xdr:rowOff>
    </xdr:from>
    <xdr:ext cx="1990725" cy="742950"/>
    <xdr:pic>
      <xdr:nvPicPr>
        <xdr:cNvPr id="2" name="image5.png">
          <a:extLst>
            <a:ext uri="{FF2B5EF4-FFF2-40B4-BE49-F238E27FC236}">
              <a16:creationId xmlns:a16="http://schemas.microsoft.com/office/drawing/2014/main" id="{F3FBDA4B-21F4-4F3C-A06A-D8C3BA7E38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0125" y="38101"/>
          <a:ext cx="199072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13AF-9084-4E9E-9BC8-B3C1E5DA8B2B}">
  <dimension ref="A1:N18"/>
  <sheetViews>
    <sheetView tabSelected="1" workbookViewId="0">
      <selection activeCell="A3" sqref="A3:N3"/>
    </sheetView>
  </sheetViews>
  <sheetFormatPr baseColWidth="10" defaultRowHeight="15" x14ac:dyDescent="0.25"/>
  <sheetData>
    <row r="1" spans="1:14" ht="15.75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7.25" x14ac:dyDescent="0.35">
      <c r="A2" s="42"/>
      <c r="B2" s="43"/>
      <c r="C2" s="4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5.75" x14ac:dyDescent="0.3">
      <c r="A3" s="44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6.5" thickBot="1" x14ac:dyDescent="0.35">
      <c r="A4" s="44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6.5" thickBot="1" x14ac:dyDescent="0.35">
      <c r="A5" s="31"/>
      <c r="B5" s="1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</row>
    <row r="6" spans="1:14" ht="21.75" customHeight="1" x14ac:dyDescent="0.3">
      <c r="A6" s="31"/>
      <c r="B6" s="4" t="s">
        <v>1</v>
      </c>
      <c r="C6" s="5" t="s">
        <v>2</v>
      </c>
      <c r="D6" s="6" t="s">
        <v>3</v>
      </c>
      <c r="E6" s="7" t="s">
        <v>4</v>
      </c>
      <c r="F6" s="8"/>
      <c r="G6" s="7" t="s">
        <v>5</v>
      </c>
      <c r="H6" s="9"/>
      <c r="I6" s="8"/>
      <c r="J6" s="10" t="s">
        <v>6</v>
      </c>
      <c r="K6" s="11"/>
      <c r="L6" s="8"/>
      <c r="M6" s="12" t="s">
        <v>7</v>
      </c>
      <c r="N6" s="4" t="s">
        <v>8</v>
      </c>
    </row>
    <row r="7" spans="1:14" ht="15.75" x14ac:dyDescent="0.3">
      <c r="A7" s="31"/>
      <c r="B7" s="13"/>
      <c r="C7" s="14"/>
      <c r="D7" s="13"/>
      <c r="E7" s="15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13"/>
      <c r="K7" s="17" t="s">
        <v>14</v>
      </c>
      <c r="L7" s="18" t="s">
        <v>15</v>
      </c>
      <c r="M7" s="13"/>
      <c r="N7" s="13"/>
    </row>
    <row r="8" spans="1:14" ht="69" x14ac:dyDescent="0.25">
      <c r="A8" s="45"/>
      <c r="B8" s="19" t="s">
        <v>16</v>
      </c>
      <c r="C8" s="20" t="s">
        <v>17</v>
      </c>
      <c r="D8" s="21">
        <v>110000</v>
      </c>
      <c r="E8" s="15">
        <f>D8*3.04%</f>
        <v>3344</v>
      </c>
      <c r="F8" s="15">
        <f>D8*2.87%</f>
        <v>3157</v>
      </c>
      <c r="G8" s="15">
        <f>D8*7.09%</f>
        <v>7799.0000000000009</v>
      </c>
      <c r="H8" s="15">
        <f>D8*7.1%</f>
        <v>7809.9999999999991</v>
      </c>
      <c r="I8" s="15">
        <f>53928*1.15%</f>
        <v>620.17200000000003</v>
      </c>
      <c r="J8" s="22">
        <f>SUM(E8:I8)</f>
        <v>22730.171999999999</v>
      </c>
      <c r="K8" s="22">
        <v>25</v>
      </c>
      <c r="L8" s="22">
        <f>+IF((D8-E8-F8)*12&lt;416220,0,IF(AND((D8-E8-F8)*12&gt;=416220.01,(D8-E8-F8)*12&lt;=624329),(((D8-E8-F8)*12)-416220.01)*0.15,IF(AND((D8-E8-F8)*12&gt;=624329.01,(D8-E8-F8)*12&lt;=867123),((((D8-E8-F8)*12)-624329.01)*0.2)+31216,IF((D8-E8-F8)*12&gt;=867123.01,((((D8-E8-F8)*12)-867123.01)*0.25)+79776,0))))/12</f>
        <v>14457.687291666667</v>
      </c>
      <c r="M8" s="22">
        <f>E8+F8+K8+L8</f>
        <v>20983.687291666669</v>
      </c>
      <c r="N8" s="22">
        <f>D8-M8</f>
        <v>89016.312708333338</v>
      </c>
    </row>
    <row r="9" spans="1:14" ht="15.75" x14ac:dyDescent="0.3">
      <c r="A9" s="31"/>
      <c r="B9" s="23" t="s">
        <v>18</v>
      </c>
      <c r="C9" s="23"/>
      <c r="D9" s="24">
        <f>D8</f>
        <v>110000</v>
      </c>
      <c r="E9" s="25">
        <f t="shared" ref="E9:N9" si="0">SUM(E8)</f>
        <v>3344</v>
      </c>
      <c r="F9" s="25">
        <f t="shared" si="0"/>
        <v>3157</v>
      </c>
      <c r="G9" s="25">
        <f t="shared" si="0"/>
        <v>7799.0000000000009</v>
      </c>
      <c r="H9" s="25">
        <f t="shared" si="0"/>
        <v>7809.9999999999991</v>
      </c>
      <c r="I9" s="25">
        <f t="shared" si="0"/>
        <v>620.17200000000003</v>
      </c>
      <c r="J9" s="25">
        <f t="shared" si="0"/>
        <v>22730.171999999999</v>
      </c>
      <c r="K9" s="25">
        <f t="shared" si="0"/>
        <v>25</v>
      </c>
      <c r="L9" s="25">
        <f t="shared" si="0"/>
        <v>14457.687291666667</v>
      </c>
      <c r="M9" s="25">
        <f t="shared" si="0"/>
        <v>20983.687291666669</v>
      </c>
      <c r="N9" s="25">
        <f t="shared" si="0"/>
        <v>89016.312708333338</v>
      </c>
    </row>
    <row r="10" spans="1:14" ht="30" x14ac:dyDescent="0.3">
      <c r="A10" s="31"/>
      <c r="B10" s="26"/>
      <c r="C10" s="9"/>
      <c r="D10" s="27" t="s">
        <v>19</v>
      </c>
      <c r="E10" s="28" t="s">
        <v>20</v>
      </c>
      <c r="F10" s="29" t="s">
        <v>21</v>
      </c>
      <c r="G10" s="23"/>
      <c r="H10" s="30"/>
      <c r="I10" s="23"/>
      <c r="J10" s="23"/>
      <c r="K10" s="29" t="s">
        <v>22</v>
      </c>
      <c r="L10" s="29" t="s">
        <v>23</v>
      </c>
      <c r="M10" s="23"/>
      <c r="N10" s="23"/>
    </row>
    <row r="11" spans="1:14" ht="15.75" x14ac:dyDescent="0.3">
      <c r="A11" s="31"/>
      <c r="B11" s="31"/>
      <c r="C11" s="31"/>
      <c r="D11" s="32"/>
      <c r="E11" s="33"/>
      <c r="F11" s="34"/>
      <c r="G11" s="31"/>
      <c r="H11" s="35"/>
      <c r="I11" s="31"/>
      <c r="J11" s="31"/>
      <c r="K11" s="34"/>
      <c r="L11" s="34"/>
      <c r="M11" s="31"/>
      <c r="N11" s="31"/>
    </row>
    <row r="12" spans="1:14" ht="15.75" x14ac:dyDescent="0.3">
      <c r="A12" s="31"/>
      <c r="B12" s="31"/>
      <c r="C12" s="31"/>
      <c r="D12" s="32"/>
      <c r="E12" s="33"/>
      <c r="F12" s="34"/>
      <c r="G12" s="31"/>
      <c r="H12" s="31"/>
      <c r="I12" s="31"/>
      <c r="J12" s="31"/>
      <c r="K12" s="34"/>
      <c r="L12" s="34"/>
      <c r="M12" s="31"/>
      <c r="N12" s="31"/>
    </row>
    <row r="13" spans="1:14" ht="15.75" x14ac:dyDescent="0.3">
      <c r="A13" s="31"/>
      <c r="B13" s="31"/>
      <c r="C13" s="31"/>
      <c r="D13" s="32"/>
      <c r="E13" s="33"/>
      <c r="F13" s="34"/>
      <c r="G13" s="31"/>
      <c r="H13" s="31"/>
      <c r="I13" s="31"/>
      <c r="J13" s="31"/>
      <c r="K13" s="34"/>
      <c r="L13" s="34"/>
      <c r="M13" s="31"/>
      <c r="N13" s="31"/>
    </row>
    <row r="14" spans="1:14" ht="18" x14ac:dyDescent="0.35">
      <c r="A14" s="31"/>
      <c r="B14" s="36" t="s">
        <v>24</v>
      </c>
      <c r="C14" s="31"/>
      <c r="D14" s="37" t="s">
        <v>25</v>
      </c>
      <c r="E14" s="38"/>
      <c r="F14" s="34"/>
      <c r="G14" s="31"/>
      <c r="H14" s="31"/>
      <c r="I14" s="31"/>
      <c r="J14" s="39" t="s">
        <v>26</v>
      </c>
      <c r="K14" s="38"/>
      <c r="L14" s="34"/>
      <c r="M14" s="31"/>
      <c r="N14" s="31"/>
    </row>
    <row r="15" spans="1:14" ht="15.75" x14ac:dyDescent="0.3">
      <c r="A15" s="31"/>
      <c r="B15" s="31"/>
      <c r="C15" s="31"/>
      <c r="D15" s="32"/>
      <c r="E15" s="33"/>
      <c r="F15" s="34"/>
      <c r="G15" s="31"/>
      <c r="H15" s="31"/>
      <c r="I15" s="31"/>
      <c r="J15" s="31"/>
      <c r="K15" s="34"/>
      <c r="L15" s="34"/>
      <c r="M15" s="31"/>
      <c r="N15" s="31"/>
    </row>
    <row r="16" spans="1:14" ht="15.75" x14ac:dyDescent="0.3">
      <c r="A16" s="31"/>
      <c r="B16" s="31"/>
      <c r="C16" s="31"/>
      <c r="D16" s="32"/>
      <c r="E16" s="33"/>
      <c r="F16" s="34"/>
      <c r="G16" s="31"/>
      <c r="H16" s="31"/>
      <c r="I16" s="31"/>
      <c r="J16" s="31"/>
      <c r="K16" s="34"/>
      <c r="L16" s="34"/>
      <c r="M16" s="31"/>
      <c r="N16" s="31"/>
    </row>
    <row r="17" spans="1:14" ht="15.75" x14ac:dyDescent="0.3">
      <c r="A17" s="31"/>
      <c r="B17" s="39" t="s">
        <v>27</v>
      </c>
      <c r="C17" s="38"/>
      <c r="D17" s="32"/>
      <c r="E17" s="40" t="s">
        <v>28</v>
      </c>
      <c r="F17" s="38"/>
      <c r="G17" s="38"/>
      <c r="H17" s="31"/>
      <c r="I17" s="31"/>
      <c r="J17" s="31"/>
      <c r="K17" s="41" t="s">
        <v>29</v>
      </c>
      <c r="L17" s="38"/>
      <c r="M17" s="38"/>
      <c r="N17" s="31"/>
    </row>
    <row r="18" spans="1:14" ht="15.75" x14ac:dyDescent="0.3">
      <c r="A18" s="31"/>
      <c r="B18" s="38"/>
      <c r="C18" s="38"/>
      <c r="D18" s="32"/>
      <c r="E18" s="38"/>
      <c r="F18" s="38"/>
      <c r="G18" s="38"/>
      <c r="H18" s="31"/>
      <c r="I18" s="31"/>
      <c r="J18" s="31"/>
      <c r="K18" s="38"/>
      <c r="L18" s="38"/>
      <c r="M18" s="38"/>
      <c r="N18" s="31"/>
    </row>
  </sheetData>
  <mergeCells count="18">
    <mergeCell ref="B17:C18"/>
    <mergeCell ref="E17:G18"/>
    <mergeCell ref="K17:M18"/>
    <mergeCell ref="J6:J7"/>
    <mergeCell ref="K6:L6"/>
    <mergeCell ref="M6:M7"/>
    <mergeCell ref="N6:N7"/>
    <mergeCell ref="B10:C10"/>
    <mergeCell ref="D14:E14"/>
    <mergeCell ref="J14:K14"/>
    <mergeCell ref="B6:B7"/>
    <mergeCell ref="C6:C7"/>
    <mergeCell ref="D6:D7"/>
    <mergeCell ref="E6:F6"/>
    <mergeCell ref="G6:I6"/>
    <mergeCell ref="A3:N3"/>
    <mergeCell ref="A4:N4"/>
    <mergeCell ref="B5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Mayo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2025-07-03T12:53:11Z</dcterms:created>
  <dcterms:modified xsi:type="dcterms:W3CDTF">2025-07-03T12:55:16Z</dcterms:modified>
</cp:coreProperties>
</file>