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Contratados/"/>
    </mc:Choice>
  </mc:AlternateContent>
  <xr:revisionPtr revIDLastSave="0" documentId="8_{AD35CC72-5F40-4B2F-BFE1-40F8361EFA28}" xr6:coauthVersionLast="47" xr6:coauthVersionMax="47" xr10:uidLastSave="{00000000-0000-0000-0000-000000000000}"/>
  <bookViews>
    <workbookView xWindow="-120" yWindow="-120" windowWidth="29040" windowHeight="15720" xr2:uid="{3F0CB80E-F73E-4D5B-8A9F-916643CCE94E}"/>
  </bookViews>
  <sheets>
    <sheet name="Contratados Juli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D6" i="1"/>
  <c r="I5" i="1"/>
  <c r="I6" i="1" s="1"/>
  <c r="H5" i="1"/>
  <c r="H6" i="1" s="1"/>
  <c r="G5" i="1"/>
  <c r="G6" i="1" s="1"/>
  <c r="F5" i="1"/>
  <c r="F6" i="1" s="1"/>
  <c r="E5" i="1"/>
  <c r="E6" i="1" s="1"/>
  <c r="J5" i="1" l="1"/>
  <c r="J6" i="1" s="1"/>
  <c r="L5" i="1"/>
  <c r="L6" i="1" s="1"/>
  <c r="M5" i="1" l="1"/>
  <c r="N5" i="1" s="1"/>
  <c r="N6" i="1" s="1"/>
  <c r="M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<sst xmlns="http://schemas.openxmlformats.org/spreadsheetml/2006/main" count="30" uniqueCount="30">
  <si>
    <t xml:space="preserve"> Nómina Empleados Contratados. Al mes Julio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</si>
  <si>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</si>
  <si>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</si>
  <si>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</si>
  <si>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</si>
  <si>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</si>
  <si>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</si>
  <si>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 xml:space="preserve">Total Deduciones Empleados </t>
  </si>
  <si>
    <t>Neto a Pagar Valor RD$</t>
  </si>
  <si>
    <t>S. F.S 3.04%</t>
  </si>
  <si>
    <t>R.P 2.87%</t>
  </si>
  <si>
    <t>C.S.F.S 7.09%</t>
  </si>
  <si>
    <t>C.P 7.10%</t>
  </si>
  <si>
    <t>S.R.L 1.15%</t>
  </si>
  <si>
    <t>INAVI</t>
  </si>
  <si>
    <t>ISR</t>
  </si>
  <si>
    <t>Asdruval Antonio Montilla Valdez</t>
  </si>
  <si>
    <t>Asesor</t>
  </si>
  <si>
    <t>TOTALES</t>
  </si>
  <si>
    <t>Objs.
 2.1.1.1.08</t>
  </si>
  <si>
    <t>2.1.5.1.01</t>
  </si>
  <si>
    <t xml:space="preserve">
2.1.5.2.01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</si>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</sst>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39" fontId="1" fillId="2" borderId="13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43" fontId="1" fillId="2" borderId="13" xfId="0" applyNumberFormat="1" applyFont="1" applyFill="1" applyBorder="1"/>
    <xf numFmtId="43" fontId="1" fillId="2" borderId="13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5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1" fillId="0" borderId="13" xfId="0" applyFont="1" applyBorder="1"/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F798F-C76A-4D5A-B2D9-35BC93BFF20C}">
  <dimension ref="A1:N15"/>
  <sheetViews>
    <sheetView tabSelected="1" workbookViewId="0">
      <selection activeCell="C24" sqref="C24"/>
    </sheetView>
  </sheetViews>
  <sheetFormatPr baseColWidth="10" defaultRowHeight="15" x14ac:dyDescent="0.25"/>
  <sheetData>
    <row r="1" spans="1:14" ht="86.25" customHeight="1" thickBot="1" x14ac:dyDescent="0.3">
      <c r="A1" s="43" t="e" vm="1">
        <v>#VALUE!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6.5" thickBot="1" x14ac:dyDescent="0.35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15.75" x14ac:dyDescent="0.3">
      <c r="A3" s="1"/>
      <c r="B3" s="6" t="s">
        <v>1</v>
      </c>
      <c r="C3" s="7" t="s">
        <v>2</v>
      </c>
      <c r="D3" s="8" t="s">
        <v>3</v>
      </c>
      <c r="E3" s="9" t="s">
        <v>4</v>
      </c>
      <c r="F3" s="10"/>
      <c r="G3" s="9" t="s">
        <v>5</v>
      </c>
      <c r="H3" s="11"/>
      <c r="I3" s="10"/>
      <c r="J3" s="12" t="s">
        <v>6</v>
      </c>
      <c r="K3" s="13"/>
      <c r="L3" s="10"/>
      <c r="M3" s="14" t="s">
        <v>7</v>
      </c>
      <c r="N3" s="6" t="s">
        <v>8</v>
      </c>
    </row>
    <row r="4" spans="1:14" ht="15.75" x14ac:dyDescent="0.3">
      <c r="A4" s="1"/>
      <c r="B4" s="15"/>
      <c r="C4" s="16"/>
      <c r="D4" s="15"/>
      <c r="E4" s="17" t="s">
        <v>9</v>
      </c>
      <c r="F4" s="18" t="s">
        <v>10</v>
      </c>
      <c r="G4" s="18" t="s">
        <v>11</v>
      </c>
      <c r="H4" s="18" t="s">
        <v>12</v>
      </c>
      <c r="I4" s="18" t="s">
        <v>13</v>
      </c>
      <c r="J4" s="15"/>
      <c r="K4" s="19" t="s">
        <v>14</v>
      </c>
      <c r="L4" s="20" t="s">
        <v>15</v>
      </c>
      <c r="M4" s="15"/>
      <c r="N4" s="15"/>
    </row>
    <row r="5" spans="1:14" ht="69" x14ac:dyDescent="0.25">
      <c r="A5" s="21">
        <v>1</v>
      </c>
      <c r="B5" s="22" t="s">
        <v>16</v>
      </c>
      <c r="C5" s="23" t="s">
        <v>17</v>
      </c>
      <c r="D5" s="24">
        <v>110000</v>
      </c>
      <c r="E5" s="17">
        <f>D5*3.04%</f>
        <v>3344</v>
      </c>
      <c r="F5" s="17">
        <f>D5*2.87%</f>
        <v>3157</v>
      </c>
      <c r="G5" s="17">
        <f>D5*7.09%</f>
        <v>7799.0000000000009</v>
      </c>
      <c r="H5" s="17">
        <f>D5*7.1%</f>
        <v>7809.9999999999991</v>
      </c>
      <c r="I5" s="17">
        <f>53928*1.15%</f>
        <v>620.17200000000003</v>
      </c>
      <c r="J5" s="25">
        <f>SUM(E5:I5)</f>
        <v>22730.171999999999</v>
      </c>
      <c r="K5" s="25">
        <v>25</v>
      </c>
      <c r="L5" s="25">
        <f>+IF((D5-E5-F5)*12&lt;416220,0,IF(AND((D5-E5-F5)*12&gt;=416220.01,(D5-E5-F5)*12&lt;=624329),(((D5-E5-F5)*12)-416220.01)*0.15,IF(AND((D5-E5-F5)*12&gt;=624329.01,(D5-E5-F5)*12&lt;=867123),((((D5-E5-F5)*12)-624329.01)*0.2)+31216,IF((D5-E5-F5)*12&gt;=867123.01,((((D5-E5-F5)*12)-867123.01)*0.25)+79776,0))))/12</f>
        <v>14457.687291666667</v>
      </c>
      <c r="M5" s="25">
        <f>E5+F5+K5+L5</f>
        <v>20983.687291666669</v>
      </c>
      <c r="N5" s="25">
        <f>D5-M5</f>
        <v>89016.312708333338</v>
      </c>
    </row>
    <row r="6" spans="1:14" ht="15.75" x14ac:dyDescent="0.3">
      <c r="A6" s="1"/>
      <c r="B6" s="26" t="s">
        <v>18</v>
      </c>
      <c r="C6" s="26"/>
      <c r="D6" s="27">
        <f>D5</f>
        <v>110000</v>
      </c>
      <c r="E6" s="28">
        <f t="shared" ref="E6:N6" si="0">SUM(E5)</f>
        <v>3344</v>
      </c>
      <c r="F6" s="28">
        <f t="shared" si="0"/>
        <v>3157</v>
      </c>
      <c r="G6" s="28">
        <f t="shared" si="0"/>
        <v>7799.0000000000009</v>
      </c>
      <c r="H6" s="28">
        <f t="shared" si="0"/>
        <v>7809.9999999999991</v>
      </c>
      <c r="I6" s="28">
        <f t="shared" si="0"/>
        <v>620.17200000000003</v>
      </c>
      <c r="J6" s="28">
        <f t="shared" si="0"/>
        <v>22730.171999999999</v>
      </c>
      <c r="K6" s="28">
        <f t="shared" si="0"/>
        <v>25</v>
      </c>
      <c r="L6" s="28">
        <f t="shared" si="0"/>
        <v>14457.687291666667</v>
      </c>
      <c r="M6" s="28">
        <f t="shared" si="0"/>
        <v>20983.687291666669</v>
      </c>
      <c r="N6" s="28">
        <f t="shared" si="0"/>
        <v>89016.312708333338</v>
      </c>
    </row>
    <row r="7" spans="1:14" ht="30" x14ac:dyDescent="0.3">
      <c r="A7" s="1"/>
      <c r="B7" s="29"/>
      <c r="C7" s="11"/>
      <c r="D7" s="30" t="s">
        <v>19</v>
      </c>
      <c r="E7" s="31" t="s">
        <v>20</v>
      </c>
      <c r="F7" s="32" t="s">
        <v>21</v>
      </c>
      <c r="G7" s="26"/>
      <c r="H7" s="33"/>
      <c r="I7" s="26"/>
      <c r="J7" s="26"/>
      <c r="K7" s="32" t="s">
        <v>22</v>
      </c>
      <c r="L7" s="32" t="s">
        <v>23</v>
      </c>
      <c r="M7" s="26"/>
      <c r="N7" s="26"/>
    </row>
    <row r="8" spans="1:14" ht="15.75" x14ac:dyDescent="0.3">
      <c r="A8" s="1"/>
      <c r="B8" s="1"/>
      <c r="C8" s="1"/>
      <c r="D8" s="34"/>
      <c r="E8" s="35"/>
      <c r="F8" s="36"/>
      <c r="G8" s="1"/>
      <c r="H8" s="37"/>
      <c r="I8" s="1"/>
      <c r="J8" s="1"/>
      <c r="K8" s="36"/>
      <c r="L8" s="36"/>
      <c r="M8" s="1"/>
      <c r="N8" s="1"/>
    </row>
    <row r="9" spans="1:14" ht="15.75" x14ac:dyDescent="0.3">
      <c r="A9" s="1"/>
      <c r="B9" s="1"/>
      <c r="C9" s="1"/>
      <c r="D9" s="34"/>
      <c r="E9" s="35"/>
      <c r="F9" s="36"/>
      <c r="G9" s="1"/>
      <c r="H9" s="1"/>
      <c r="I9" s="1"/>
      <c r="J9" s="1"/>
      <c r="K9" s="36"/>
      <c r="L9" s="36"/>
      <c r="M9" s="1"/>
      <c r="N9" s="1"/>
    </row>
    <row r="10" spans="1:14" ht="15.75" x14ac:dyDescent="0.3">
      <c r="A10" s="1"/>
      <c r="B10" s="1"/>
      <c r="C10" s="1"/>
      <c r="D10" s="34"/>
      <c r="E10" s="35"/>
      <c r="F10" s="36"/>
      <c r="G10" s="1"/>
      <c r="H10" s="1"/>
      <c r="I10" s="1"/>
      <c r="J10" s="1"/>
      <c r="K10" s="36"/>
      <c r="L10" s="36"/>
      <c r="M10" s="1"/>
      <c r="N10" s="1"/>
    </row>
    <row r="11" spans="1:14" ht="18" x14ac:dyDescent="0.35">
      <c r="A11" s="1"/>
      <c r="B11" s="38" t="s">
        <v>24</v>
      </c>
      <c r="C11" s="1"/>
      <c r="D11" s="39" t="s">
        <v>25</v>
      </c>
      <c r="E11" s="2"/>
      <c r="F11" s="36"/>
      <c r="G11" s="1"/>
      <c r="H11" s="1"/>
      <c r="I11" s="1"/>
      <c r="J11" s="40" t="s">
        <v>26</v>
      </c>
      <c r="K11" s="2"/>
      <c r="L11" s="36"/>
      <c r="M11" s="1"/>
      <c r="N11" s="1"/>
    </row>
    <row r="12" spans="1:14" ht="15.75" x14ac:dyDescent="0.3">
      <c r="A12" s="1"/>
      <c r="B12" s="1"/>
      <c r="C12" s="1"/>
      <c r="D12" s="34"/>
      <c r="E12" s="35"/>
      <c r="F12" s="36"/>
      <c r="G12" s="1"/>
      <c r="H12" s="1"/>
      <c r="I12" s="1"/>
      <c r="J12" s="1"/>
      <c r="K12" s="36"/>
      <c r="L12" s="36"/>
      <c r="M12" s="1"/>
      <c r="N12" s="1"/>
    </row>
    <row r="13" spans="1:14" ht="15.75" x14ac:dyDescent="0.3">
      <c r="A13" s="1"/>
      <c r="B13" s="1"/>
      <c r="C13" s="1"/>
      <c r="D13" s="34"/>
      <c r="E13" s="35"/>
      <c r="F13" s="36"/>
      <c r="G13" s="1"/>
      <c r="H13" s="1"/>
      <c r="I13" s="1"/>
      <c r="J13" s="1"/>
      <c r="K13" s="36"/>
      <c r="L13" s="36"/>
      <c r="M13" s="1"/>
      <c r="N13" s="1"/>
    </row>
    <row r="14" spans="1:14" ht="15.75" x14ac:dyDescent="0.3">
      <c r="A14" s="1"/>
      <c r="B14" s="40" t="s">
        <v>27</v>
      </c>
      <c r="C14" s="2"/>
      <c r="D14" s="34"/>
      <c r="E14" s="41" t="s">
        <v>28</v>
      </c>
      <c r="F14" s="2"/>
      <c r="G14" s="2"/>
      <c r="H14" s="1"/>
      <c r="I14" s="1"/>
      <c r="J14" s="1"/>
      <c r="K14" s="42" t="s">
        <v>29</v>
      </c>
      <c r="L14" s="2"/>
      <c r="M14" s="2"/>
      <c r="N14" s="1"/>
    </row>
    <row r="15" spans="1:14" ht="15.75" x14ac:dyDescent="0.3">
      <c r="A15" s="1"/>
      <c r="B15" s="2"/>
      <c r="C15" s="2"/>
      <c r="D15" s="34"/>
      <c r="E15" s="2"/>
      <c r="F15" s="2"/>
      <c r="G15" s="2"/>
      <c r="H15" s="1"/>
      <c r="I15" s="1"/>
      <c r="J15" s="1"/>
      <c r="K15" s="2"/>
      <c r="L15" s="2"/>
      <c r="M15" s="2"/>
      <c r="N15" s="1"/>
    </row>
  </sheetData>
  <mergeCells count="17">
    <mergeCell ref="B14:C15"/>
    <mergeCell ref="E14:G15"/>
    <mergeCell ref="K14:M15"/>
    <mergeCell ref="K3:L3"/>
    <mergeCell ref="M3:M4"/>
    <mergeCell ref="N3:N4"/>
    <mergeCell ref="B7:C7"/>
    <mergeCell ref="D11:E11"/>
    <mergeCell ref="J11:K11"/>
    <mergeCell ref="A1:N1"/>
    <mergeCell ref="B2:N2"/>
    <mergeCell ref="B3:B4"/>
    <mergeCell ref="C3:C4"/>
    <mergeCell ref="D3:D4"/>
    <mergeCell ref="E3:F3"/>
    <mergeCell ref="G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2025-07-03T13:56:15Z</dcterms:created>
  <dcterms:modified xsi:type="dcterms:W3CDTF">2025-07-03T13:59:16Z</dcterms:modified>
</cp:coreProperties>
</file>