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Junio/"/>
    </mc:Choice>
  </mc:AlternateContent>
  <xr:revisionPtr revIDLastSave="0" documentId="8_{20004AF6-B6CF-4FE0-945C-6B28DB1CEBD9}" xr6:coauthVersionLast="47" xr6:coauthVersionMax="47" xr10:uidLastSave="{00000000-0000-0000-0000-000000000000}"/>
  <bookViews>
    <workbookView xWindow="-120" yWindow="-120" windowWidth="29040" windowHeight="15720" xr2:uid="{7BC65E27-50ED-4580-BDDF-D25906C57BBF}"/>
  </bookViews>
  <sheets>
    <sheet name="Fijos Junio 202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L9" i="1"/>
  <c r="F9" i="1"/>
  <c r="D9" i="1"/>
  <c r="J8" i="1"/>
  <c r="J9" i="1" s="1"/>
  <c r="I8" i="1"/>
  <c r="I9" i="1" s="1"/>
  <c r="H8" i="1"/>
  <c r="H9" i="1" s="1"/>
  <c r="G8" i="1"/>
  <c r="G9" i="1" s="1"/>
  <c r="E8" i="1"/>
  <c r="E9" i="1" s="1"/>
  <c r="K8" i="1" l="1"/>
  <c r="K9" i="1" s="1"/>
  <c r="O8" i="1"/>
  <c r="O9" i="1" s="1"/>
  <c r="P8" i="1" l="1"/>
  <c r="P9" i="1" l="1"/>
  <c r="Q8" i="1"/>
  <c r="Q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<sst xmlns="http://schemas.openxmlformats.org/spreadsheetml/2006/main" count="35" uniqueCount="35">
  <si>
    <t xml:space="preserve"> Nómina Empleados Fijos corresp. al mes de Junio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</si>
  <si>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</si>
  <si>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</si>
  <si>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</si>
  <si>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</si>
  <si>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</si>
  <si>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</si>
  <si>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</si>
  <si>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</si>
  <si>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</si>
  <si>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</si>
  <si>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</si>
  <si>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</si>
  <si>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</si>
  <si>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</si>
  <si>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</si>
  <si>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</si>
  <si>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</si>
  <si>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</si>
  <si>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</si>
  <si>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Luis Ramon Castro Rosario</t>
  </si>
  <si>
    <t>Técnico de Planificación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</si>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</sst>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B7F0-2970-40F1-8E06-404252610DDE}">
  <dimension ref="A1:Q16"/>
  <sheetViews>
    <sheetView tabSelected="1" workbookViewId="0">
      <selection activeCell="G14" sqref="G14"/>
    </sheetView>
  </sheetViews>
  <sheetFormatPr baseColWidth="10" defaultRowHeight="15" x14ac:dyDescent="0.25"/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64.5" customHeight="1" x14ac:dyDescent="0.25">
      <c r="A3" s="53" t="e" vm="1">
        <v>#VALUE!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6.5" thickBo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15.75" x14ac:dyDescent="0.3">
      <c r="A6" s="1"/>
      <c r="B6" s="9" t="s">
        <v>1</v>
      </c>
      <c r="C6" s="10" t="s">
        <v>2</v>
      </c>
      <c r="D6" s="11" t="s">
        <v>3</v>
      </c>
      <c r="E6" s="12" t="s">
        <v>4</v>
      </c>
      <c r="F6" s="13"/>
      <c r="G6" s="14"/>
      <c r="H6" s="12" t="s">
        <v>5</v>
      </c>
      <c r="I6" s="13"/>
      <c r="J6" s="14"/>
      <c r="K6" s="15" t="s">
        <v>6</v>
      </c>
      <c r="L6" s="16"/>
      <c r="M6" s="12" t="s">
        <v>7</v>
      </c>
      <c r="N6" s="13"/>
      <c r="O6" s="14"/>
      <c r="P6" s="17" t="s">
        <v>8</v>
      </c>
      <c r="Q6" s="9" t="s">
        <v>9</v>
      </c>
    </row>
    <row r="7" spans="1:17" ht="54" x14ac:dyDescent="0.3">
      <c r="A7" s="1"/>
      <c r="B7" s="18"/>
      <c r="C7" s="19"/>
      <c r="D7" s="18"/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14</v>
      </c>
      <c r="J7" s="22" t="s">
        <v>15</v>
      </c>
      <c r="K7" s="18"/>
      <c r="L7" s="22" t="s">
        <v>16</v>
      </c>
      <c r="M7" s="23" t="s">
        <v>17</v>
      </c>
      <c r="N7" s="24" t="s">
        <v>18</v>
      </c>
      <c r="O7" s="25" t="s">
        <v>19</v>
      </c>
      <c r="P7" s="18"/>
      <c r="Q7" s="18"/>
    </row>
    <row r="8" spans="1:17" ht="40.5" x14ac:dyDescent="0.25">
      <c r="A8" s="26">
        <v>1</v>
      </c>
      <c r="B8" s="27" t="s">
        <v>20</v>
      </c>
      <c r="C8" s="28" t="s">
        <v>21</v>
      </c>
      <c r="D8" s="29">
        <v>30000</v>
      </c>
      <c r="E8" s="30">
        <f>D8*3.04%</f>
        <v>912</v>
      </c>
      <c r="F8" s="30"/>
      <c r="G8" s="20">
        <f>D8*2.87%</f>
        <v>861</v>
      </c>
      <c r="H8" s="20">
        <f>D8*7.09%</f>
        <v>2127</v>
      </c>
      <c r="I8" s="20">
        <f>D8*7.1%</f>
        <v>2130</v>
      </c>
      <c r="J8" s="20">
        <f>D8*1.15%</f>
        <v>345</v>
      </c>
      <c r="K8" s="31">
        <f>SUM(E8:J8)</f>
        <v>6375</v>
      </c>
      <c r="L8" s="31"/>
      <c r="M8" s="31"/>
      <c r="N8" s="31">
        <v>25</v>
      </c>
      <c r="O8" s="31">
        <f>+IF((D8-E8-F8-G8)*12&lt;416220,0,IF(AND((D8-E8-F8-G8)*12&gt;=416220.01,(D8-E8-F8-G8)*12&lt;=624329),(((D8-E8-F8-G8)*12)-416220.01)*0.15,IF(AND((D8-E8-F8-G8)*12&gt;=624329.01,(D8-E8-F8-G8)*12&lt;=867123),((((D8-E8-F8-G8)*12)-624329.01)*0.2)+31216,IF((D8-E8-F8-G8)*12&gt;=867123.01,((((D8-E8-F8-G8)*12)-867123.01)*0.25)+79776,0))))/12</f>
        <v>0</v>
      </c>
      <c r="P8" s="31">
        <f>E8+F8+G8+L8+M8+N8+O8</f>
        <v>1798</v>
      </c>
      <c r="Q8" s="31">
        <f>D8-P8</f>
        <v>28202</v>
      </c>
    </row>
    <row r="9" spans="1:17" ht="15.75" x14ac:dyDescent="0.3">
      <c r="A9" s="1"/>
      <c r="B9" s="32" t="s">
        <v>22</v>
      </c>
      <c r="C9" s="32"/>
      <c r="D9" s="33">
        <f t="shared" ref="D9:Q9" si="0">SUM(D8)</f>
        <v>30000</v>
      </c>
      <c r="E9" s="33">
        <f t="shared" si="0"/>
        <v>912</v>
      </c>
      <c r="F9" s="33">
        <f t="shared" si="0"/>
        <v>0</v>
      </c>
      <c r="G9" s="33">
        <f t="shared" si="0"/>
        <v>861</v>
      </c>
      <c r="H9" s="33">
        <f t="shared" si="0"/>
        <v>2127</v>
      </c>
      <c r="I9" s="33">
        <f t="shared" si="0"/>
        <v>2130</v>
      </c>
      <c r="J9" s="33">
        <f t="shared" si="0"/>
        <v>345</v>
      </c>
      <c r="K9" s="33">
        <f t="shared" si="0"/>
        <v>6375</v>
      </c>
      <c r="L9" s="33">
        <f t="shared" si="0"/>
        <v>0</v>
      </c>
      <c r="M9" s="33">
        <f t="shared" si="0"/>
        <v>0</v>
      </c>
      <c r="N9" s="33">
        <f t="shared" si="0"/>
        <v>25</v>
      </c>
      <c r="O9" s="33">
        <f t="shared" si="0"/>
        <v>0</v>
      </c>
      <c r="P9" s="33">
        <f t="shared" si="0"/>
        <v>1798</v>
      </c>
      <c r="Q9" s="33">
        <f t="shared" si="0"/>
        <v>28202</v>
      </c>
    </row>
    <row r="10" spans="1:17" ht="30" x14ac:dyDescent="0.3">
      <c r="A10" s="1"/>
      <c r="B10" s="34"/>
      <c r="C10" s="13"/>
      <c r="D10" s="35" t="s">
        <v>23</v>
      </c>
      <c r="E10" s="36" t="s">
        <v>24</v>
      </c>
      <c r="F10" s="36"/>
      <c r="G10" s="37" t="s">
        <v>25</v>
      </c>
      <c r="H10" s="32"/>
      <c r="I10" s="38"/>
      <c r="J10" s="32"/>
      <c r="K10" s="32"/>
      <c r="L10" s="32"/>
      <c r="M10" s="37" t="s">
        <v>26</v>
      </c>
      <c r="N10" s="37" t="s">
        <v>27</v>
      </c>
      <c r="O10" s="37" t="s">
        <v>28</v>
      </c>
      <c r="P10" s="32"/>
      <c r="Q10" s="32"/>
    </row>
    <row r="11" spans="1:17" ht="15.75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18" x14ac:dyDescent="0.35">
      <c r="A12" s="40"/>
      <c r="B12" s="41" t="s">
        <v>29</v>
      </c>
      <c r="C12" s="41"/>
      <c r="D12" s="43" t="s">
        <v>30</v>
      </c>
      <c r="E12" s="5"/>
      <c r="F12" s="44"/>
      <c r="G12" s="45"/>
      <c r="H12" s="45"/>
      <c r="I12" s="43" t="s">
        <v>31</v>
      </c>
      <c r="J12" s="5"/>
      <c r="K12" s="46"/>
      <c r="L12" s="46"/>
      <c r="M12" s="46"/>
      <c r="N12" s="46"/>
      <c r="O12" s="40"/>
      <c r="P12" s="39"/>
      <c r="Q12" s="47"/>
    </row>
    <row r="13" spans="1:17" ht="18" x14ac:dyDescent="0.35">
      <c r="A13" s="40"/>
      <c r="B13" s="43"/>
      <c r="C13" s="5"/>
      <c r="D13" s="4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0"/>
      <c r="P13" s="39"/>
      <c r="Q13" s="39"/>
    </row>
    <row r="14" spans="1:17" ht="18" x14ac:dyDescent="0.35">
      <c r="A14" s="40"/>
      <c r="B14" s="5"/>
      <c r="C14" s="5"/>
      <c r="D14" s="42"/>
      <c r="E14" s="41"/>
      <c r="F14" s="41"/>
      <c r="G14" s="48"/>
      <c r="H14" s="42"/>
      <c r="I14" s="41"/>
      <c r="J14" s="41"/>
      <c r="K14" s="41"/>
      <c r="L14" s="41"/>
      <c r="M14" s="42"/>
      <c r="N14" s="42"/>
      <c r="O14" s="40"/>
      <c r="P14" s="39"/>
      <c r="Q14" s="39"/>
    </row>
    <row r="15" spans="1:17" ht="18" x14ac:dyDescent="0.35">
      <c r="A15" s="40"/>
      <c r="B15" s="49" t="s">
        <v>32</v>
      </c>
      <c r="C15" s="5"/>
      <c r="D15" s="42"/>
      <c r="E15" s="50" t="s">
        <v>33</v>
      </c>
      <c r="F15" s="5"/>
      <c r="G15" s="5"/>
      <c r="H15" s="42"/>
      <c r="I15" s="41"/>
      <c r="J15" s="48"/>
      <c r="K15" s="51" t="s">
        <v>34</v>
      </c>
      <c r="L15" s="5"/>
      <c r="M15" s="5"/>
      <c r="N15" s="5"/>
      <c r="O15" s="40"/>
      <c r="P15" s="39"/>
      <c r="Q15" s="39"/>
    </row>
    <row r="16" spans="1:17" ht="18" x14ac:dyDescent="0.35">
      <c r="A16" s="40"/>
      <c r="B16" s="5"/>
      <c r="C16" s="5"/>
      <c r="D16" s="42"/>
      <c r="E16" s="5"/>
      <c r="F16" s="5"/>
      <c r="G16" s="5"/>
      <c r="H16" s="52"/>
      <c r="I16" s="41"/>
      <c r="J16" s="42"/>
      <c r="K16" s="5"/>
      <c r="L16" s="5"/>
      <c r="M16" s="5"/>
      <c r="N16" s="5"/>
      <c r="O16" s="40"/>
      <c r="P16" s="47"/>
      <c r="Q16" s="39"/>
    </row>
  </sheetData>
  <mergeCells count="19">
    <mergeCell ref="B13:C14"/>
    <mergeCell ref="B15:C16"/>
    <mergeCell ref="E15:G16"/>
    <mergeCell ref="K15:N16"/>
    <mergeCell ref="M6:O6"/>
    <mergeCell ref="P6:P7"/>
    <mergeCell ref="Q6:Q7"/>
    <mergeCell ref="B10:C10"/>
    <mergeCell ref="D12:E12"/>
    <mergeCell ref="I12:J12"/>
    <mergeCell ref="A3:Q3"/>
    <mergeCell ref="A4:Q4"/>
    <mergeCell ref="B5:Q5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Junio 2021-1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2025-07-03T13:21:48Z</dcterms:created>
  <dcterms:modified xsi:type="dcterms:W3CDTF">2025-07-03T13:24:56Z</dcterms:modified>
</cp:coreProperties>
</file>